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updateLinks="never"/>
  <bookViews>
    <workbookView windowWidth="28125" windowHeight="12540" tabRatio="934" activeTab="2"/>
  </bookViews>
  <sheets>
    <sheet name="封面" sheetId="22" r:id="rId1"/>
    <sheet name="说明 " sheetId="19" r:id="rId2"/>
    <sheet name="汇总表" sheetId="4" r:id="rId3"/>
    <sheet name="100-1章（总则-基价类）（年度）" sheetId="5" r:id="rId4"/>
    <sheet name="100-2章（总则-单价类）（年度）" sheetId="6" r:id="rId5"/>
    <sheet name="200-1章（路基-基价类）（年度）" sheetId="7" r:id="rId6"/>
    <sheet name="200-2章（路基-单价类）（年度）" sheetId="13" r:id="rId7"/>
    <sheet name="300-1章（路面-基价类）（年度）" sheetId="8" r:id="rId8"/>
    <sheet name="300-2章（路面-单价类）（年度）" sheetId="14" r:id="rId9"/>
    <sheet name="400-1章（桥涵-基价类）（年度）" sheetId="9" r:id="rId10"/>
    <sheet name="400-2章（桥涵-单价类）（年度）" sheetId="15" r:id="rId11"/>
    <sheet name="600-1章（交安-基价类)（年度）" sheetId="1" r:id="rId12"/>
    <sheet name="600-2章（交安-单价类)（年度）" sheetId="16" r:id="rId13"/>
    <sheet name="700-1章（绿化-基价类)（年度）" sheetId="11" r:id="rId14"/>
    <sheet name="700-2章（绿化-单价类)（年度）" sheetId="17" r:id="rId15"/>
    <sheet name="800章（交通量站点设施维护-基价类）（年度）" sheetId="20" r:id="rId16"/>
    <sheet name="900章（路网运维-基价类）（年度）" sheetId="21" r:id="rId17"/>
  </sheets>
  <externalReferences>
    <externalReference r:id="rId19"/>
    <externalReference r:id="rId20"/>
  </externalReferences>
  <definedNames>
    <definedName name="HTML_CodePage" hidden="1">936</definedName>
    <definedName name="_xlnm.Print_Area" localSheetId="3">'100-1章（总则-基价类）（年度）'!$A$1:$F$84</definedName>
    <definedName name="_xlnm.Print_Area" localSheetId="4">'100-2章（总则-单价类）（年度）'!$A$1:$F$22</definedName>
    <definedName name="_xlnm.Print_Area" localSheetId="15">'800章（交通量站点设施维护-基价类）（年度）'!$A$1:$F$20</definedName>
    <definedName name="_xlnm.Print_Area" localSheetId="16">'900章（路网运维-基价类）（年度）'!$A$1:$F$6</definedName>
    <definedName name="_xlnm.Print_Area" localSheetId="2">汇总表!$A$1:$E$21</definedName>
    <definedName name="_xlnm.Print_Area" localSheetId="1">'说明 '!$A$1:$A$17</definedName>
    <definedName name="_xlnm.Print_Titles" localSheetId="3">'100-1章（总则-基价类）（年度）'!$1:$3</definedName>
    <definedName name="_xlnm.Print_Titles" localSheetId="4">'100-2章（总则-单价类）（年度）'!$1:$3</definedName>
    <definedName name="_xlnm.Print_Titles" localSheetId="5">'200-1章（路基-基价类）（年度）'!$1:$3</definedName>
    <definedName name="_xlnm.Print_Titles" localSheetId="6">'200-2章（路基-单价类）（年度）'!$1:$3</definedName>
    <definedName name="_xlnm.Print_Titles" localSheetId="7">'300-1章（路面-基价类）（年度）'!$1:$3</definedName>
    <definedName name="_xlnm.Print_Titles" localSheetId="8">'300-2章（路面-单价类）（年度）'!$1:$3</definedName>
    <definedName name="_xlnm.Print_Titles" localSheetId="9">'400-1章（桥涵-基价类）（年度）'!$1:$3</definedName>
    <definedName name="_xlnm.Print_Titles" localSheetId="10">'400-2章（桥涵-单价类）（年度）'!$1:$3</definedName>
    <definedName name="_xlnm.Print_Titles" localSheetId="11">'600-1章（交安-基价类)（年度）'!$1:$3</definedName>
    <definedName name="_xlnm.Print_Titles" localSheetId="12">'600-2章（交安-单价类)（年度）'!$1:$3</definedName>
    <definedName name="_xlnm.Print_Titles" localSheetId="13">'700-1章（绿化-基价类)（年度）'!$1:$3</definedName>
    <definedName name="_xlnm.Print_Titles" localSheetId="14">'700-2章（绿化-单价类)（年度）'!$1:$3</definedName>
    <definedName name="_xlnm.Print_Titles" localSheetId="15">'800章（交通量站点设施维护-基价类）（年度）'!$1:$3</definedName>
    <definedName name="_xlnm.Print_Titles" localSheetId="16">'900章（路网运维-基价类）（年度）'!$1:$3</definedName>
    <definedName name="_xlnm.Print_Titles" localSheetId="1">'说明 '!$1:$2</definedName>
    <definedName name="两百章">'[1]200章 (2)'!$B$5:$B$161</definedName>
    <definedName name="六百章">'[1]600章（2）'!$B$5:$B$117</definedName>
  </definedNames>
  <calcPr calcId="144525"/>
</workbook>
</file>

<file path=xl/sharedStrings.xml><?xml version="1.0" encoding="utf-8"?>
<sst xmlns="http://schemas.openxmlformats.org/spreadsheetml/2006/main" count="3138" uniqueCount="396">
  <si>
    <r>
      <t>2026-2028</t>
    </r>
    <r>
      <rPr>
        <b/>
        <sz val="20"/>
        <rFont val="宋体"/>
        <charset val="134"/>
      </rPr>
      <t>年南京市江宁区域内普通国省道综合养护项目</t>
    </r>
  </si>
  <si>
    <r>
      <rPr>
        <b/>
        <sz val="28"/>
        <rFont val="宋体"/>
        <charset val="134"/>
      </rPr>
      <t>投</t>
    </r>
  </si>
  <si>
    <r>
      <rPr>
        <b/>
        <sz val="28"/>
        <rFont val="宋体"/>
        <charset val="134"/>
      </rPr>
      <t>标</t>
    </r>
  </si>
  <si>
    <r>
      <rPr>
        <b/>
        <sz val="28"/>
        <rFont val="宋体"/>
        <charset val="134"/>
      </rPr>
      <t>报</t>
    </r>
  </si>
  <si>
    <r>
      <rPr>
        <b/>
        <sz val="28"/>
        <rFont val="宋体"/>
        <charset val="134"/>
      </rPr>
      <t>价</t>
    </r>
  </si>
  <si>
    <r>
      <rPr>
        <b/>
        <sz val="16"/>
        <color theme="1"/>
        <rFont val="宋体"/>
        <charset val="134"/>
      </rPr>
      <t>采购人：南京市公路事业发展中心</t>
    </r>
  </si>
  <si>
    <r>
      <rPr>
        <b/>
        <sz val="16"/>
        <rFont val="宋体"/>
        <charset val="134"/>
      </rPr>
      <t>采购代理：南京启迪工程管理有限公司</t>
    </r>
  </si>
  <si>
    <r>
      <rPr>
        <b/>
        <sz val="16"/>
        <rFont val="宋体"/>
        <charset val="134"/>
      </rPr>
      <t>二〇二五年十二月</t>
    </r>
  </si>
  <si>
    <t>总说明</t>
  </si>
  <si>
    <t>一、投标报价清单说明</t>
  </si>
  <si>
    <r>
      <rPr>
        <sz val="10"/>
        <rFont val="Times New Roman"/>
        <charset val="134"/>
      </rPr>
      <t xml:space="preserve">    1</t>
    </r>
    <r>
      <rPr>
        <sz val="10"/>
        <rFont val="宋体"/>
        <charset val="134"/>
      </rPr>
      <t>、本投标报价清单是根据有关国家标准、行业标准、合同条款中约定的规则编制。计量采用中华人民共和国法定计量单位。</t>
    </r>
  </si>
  <si>
    <r>
      <rPr>
        <sz val="10"/>
        <rFont val="Times New Roman"/>
        <charset val="134"/>
      </rPr>
      <t xml:space="preserve">    2</t>
    </r>
    <r>
      <rPr>
        <sz val="10"/>
        <rFont val="宋体"/>
        <charset val="134"/>
      </rPr>
      <t>、本投标报价清单应与招标文件一起阅读和理解。</t>
    </r>
  </si>
  <si>
    <r>
      <rPr>
        <sz val="10"/>
        <rFont val="Times New Roman"/>
        <charset val="134"/>
      </rPr>
      <t xml:space="preserve">    3</t>
    </r>
    <r>
      <rPr>
        <sz val="10"/>
        <rFont val="宋体"/>
        <charset val="134"/>
      </rPr>
      <t>、本投标报价清单中所列子目数量是估算的数量，仅作为投标报价的共同基础，不能作为最终结算与支付的依据。实际支付应按实际完成的子目数量，按本投标报价清单的单价和总额价计算支付金额。</t>
    </r>
  </si>
  <si>
    <r>
      <rPr>
        <sz val="10"/>
        <rFont val="Times New Roman"/>
        <charset val="134"/>
      </rPr>
      <t xml:space="preserve">    4</t>
    </r>
    <r>
      <rPr>
        <sz val="10"/>
        <rFont val="宋体"/>
        <charset val="134"/>
      </rPr>
      <t>、投标报价清单中所列子目数量的变动，丝毫不会降低或影响合同条款的效力。</t>
    </r>
  </si>
  <si>
    <r>
      <rPr>
        <b/>
        <sz val="11"/>
        <rFont val="黑体"/>
        <charset val="134"/>
      </rPr>
      <t>二、投标报价说明</t>
    </r>
  </si>
  <si>
    <r>
      <rPr>
        <sz val="10"/>
        <rFont val="Times New Roman"/>
        <charset val="134"/>
      </rPr>
      <t xml:space="preserve">    1</t>
    </r>
    <r>
      <rPr>
        <sz val="10"/>
        <rFont val="宋体"/>
        <charset val="134"/>
      </rPr>
      <t>、投标报价清单中的每一子目须填入单价或价格，且只允许有一个报价。</t>
    </r>
  </si>
  <si>
    <r>
      <rPr>
        <sz val="10"/>
        <rFont val="Times New Roman"/>
        <charset val="134"/>
      </rPr>
      <t xml:space="preserve">    2</t>
    </r>
    <r>
      <rPr>
        <sz val="10"/>
        <rFont val="宋体"/>
        <charset val="134"/>
      </rPr>
      <t>、除非合同另有规定，投标报价清单中有标价的单价和总额价均已包括了为实施和完成本合同所需的劳务、材料、机械、质检（自检）、安装、缺陷修复、管理、保险、税费、利润等费用，以及合同明示或暗示的所有责任、义务和一般风险。</t>
    </r>
  </si>
  <si>
    <r>
      <rPr>
        <sz val="10"/>
        <rFont val="Times New Roman"/>
        <charset val="134"/>
      </rPr>
      <t xml:space="preserve">    3</t>
    </r>
    <r>
      <rPr>
        <sz val="10"/>
        <rFont val="宋体"/>
        <charset val="134"/>
      </rPr>
      <t>、投标报价清单中供应商没有填入单价的子目，其费用视为已分摊在投标报价清单中其他相关子目的单价或价格之中。供应商必须完成投标报价清单中未填入单价的子目，但不能得到结算与支付。</t>
    </r>
  </si>
  <si>
    <r>
      <rPr>
        <sz val="10"/>
        <rFont val="Times New Roman"/>
        <charset val="134"/>
      </rPr>
      <t xml:space="preserve">    4</t>
    </r>
    <r>
      <rPr>
        <sz val="10"/>
        <rFont val="宋体"/>
        <charset val="134"/>
      </rPr>
      <t>、符合合同条款规定的全部费用应认为已被计入有标价的投标报价清单所列各子目之中，未列子目不予计量的工作，其费用应视为已分摊在本合同有关子目的单价或总额价之中。</t>
    </r>
  </si>
  <si>
    <r>
      <rPr>
        <sz val="10"/>
        <rFont val="Times New Roman"/>
        <charset val="134"/>
      </rPr>
      <t xml:space="preserve">    5</t>
    </r>
    <r>
      <rPr>
        <sz val="10"/>
        <rFont val="宋体"/>
        <charset val="134"/>
      </rPr>
      <t>、供应商用于本合同的各类装备的提供、运输、维护、拆卸、拼装等支付的费用，已包括在投标报价清单的单价与总额价之中。</t>
    </r>
  </si>
  <si>
    <r>
      <rPr>
        <sz val="10"/>
        <rFont val="Times New Roman"/>
        <charset val="134"/>
      </rPr>
      <t xml:space="preserve">    6</t>
    </r>
    <r>
      <rPr>
        <sz val="10"/>
        <rFont val="宋体"/>
        <charset val="134"/>
      </rPr>
      <t>、投标报价清单中各项金额均以人民币（元）结算。</t>
    </r>
  </si>
  <si>
    <r>
      <rPr>
        <sz val="10"/>
        <rFont val="Times New Roman"/>
        <charset val="134"/>
      </rPr>
      <t xml:space="preserve">    7</t>
    </r>
    <r>
      <rPr>
        <sz val="10"/>
        <rFont val="宋体"/>
        <charset val="134"/>
      </rPr>
      <t>、暂估价的数量及拟用子目的说明：无</t>
    </r>
  </si>
  <si>
    <r>
      <rPr>
        <sz val="10"/>
        <rFont val="Times New Roman"/>
        <charset val="134"/>
      </rPr>
      <t xml:space="preserve">    8</t>
    </r>
    <r>
      <rPr>
        <sz val="10"/>
        <rFont val="宋体"/>
        <charset val="134"/>
      </rPr>
      <t>、安全生产费（含安全生产责任保险）按最高投标限价的</t>
    </r>
    <r>
      <rPr>
        <sz val="10"/>
        <rFont val="Times New Roman"/>
        <charset val="134"/>
      </rPr>
      <t>1.5</t>
    </r>
    <r>
      <rPr>
        <sz val="10"/>
        <rFont val="宋体"/>
        <charset val="134"/>
      </rPr>
      <t>％计取，供应商在投标报价时不得调整，安全生产费应专款专用。</t>
    </r>
  </si>
  <si>
    <r>
      <rPr>
        <sz val="10"/>
        <rFont val="Times New Roman"/>
        <charset val="134"/>
      </rPr>
      <t xml:space="preserve">    9</t>
    </r>
    <r>
      <rPr>
        <sz val="10"/>
        <rFont val="宋体"/>
        <charset val="134"/>
      </rPr>
      <t>、招标代理服务费由中标人承担，该费用不单独计列，计入供应商投标报价中。</t>
    </r>
  </si>
  <si>
    <t>投标报价汇总表</t>
  </si>
  <si>
    <r>
      <rPr>
        <sz val="10"/>
        <rFont val="宋体"/>
        <charset val="134"/>
      </rPr>
      <t>项目名称：</t>
    </r>
    <r>
      <rPr>
        <sz val="10"/>
        <rFont val="Times New Roman"/>
        <charset val="134"/>
      </rPr>
      <t>2026-2028</t>
    </r>
    <r>
      <rPr>
        <sz val="10"/>
        <rFont val="宋体"/>
        <charset val="134"/>
      </rPr>
      <t>年南京市江宁区域内普通国省道综合养护项目</t>
    </r>
  </si>
  <si>
    <r>
      <rPr>
        <sz val="10"/>
        <rFont val="宋体"/>
        <charset val="134"/>
      </rPr>
      <t>货币单位：人民币元</t>
    </r>
  </si>
  <si>
    <r>
      <rPr>
        <b/>
        <sz val="10"/>
        <rFont val="宋体"/>
        <charset val="134"/>
      </rPr>
      <t>序号</t>
    </r>
  </si>
  <si>
    <r>
      <rPr>
        <b/>
        <sz val="10"/>
        <rFont val="宋体"/>
        <charset val="134"/>
      </rPr>
      <t>章次</t>
    </r>
  </si>
  <si>
    <r>
      <rPr>
        <b/>
        <sz val="10"/>
        <rFont val="宋体"/>
        <charset val="134"/>
      </rPr>
      <t>科目名称</t>
    </r>
  </si>
  <si>
    <r>
      <rPr>
        <b/>
        <sz val="10"/>
        <rFont val="宋体"/>
        <charset val="134"/>
      </rPr>
      <t>金额</t>
    </r>
    <r>
      <rPr>
        <b/>
        <sz val="10"/>
        <rFont val="Times New Roman"/>
        <charset val="134"/>
      </rPr>
      <t xml:space="preserve"> </t>
    </r>
    <r>
      <rPr>
        <b/>
        <sz val="10"/>
        <rFont val="宋体"/>
        <charset val="134"/>
      </rPr>
      <t>（元）</t>
    </r>
  </si>
  <si>
    <t>100-1</t>
  </si>
  <si>
    <r>
      <rPr>
        <sz val="10"/>
        <rFont val="宋体"/>
        <charset val="134"/>
      </rPr>
      <t>总则</t>
    </r>
  </si>
  <si>
    <r>
      <rPr>
        <sz val="10"/>
        <rFont val="宋体"/>
        <charset val="134"/>
      </rPr>
      <t>基价类（年度）</t>
    </r>
  </si>
  <si>
    <t>100-2</t>
  </si>
  <si>
    <r>
      <rPr>
        <sz val="10"/>
        <rFont val="宋体"/>
        <charset val="134"/>
      </rPr>
      <t>单价类（年度）</t>
    </r>
  </si>
  <si>
    <t>200-1</t>
  </si>
  <si>
    <r>
      <rPr>
        <sz val="10"/>
        <rFont val="宋体"/>
        <charset val="134"/>
      </rPr>
      <t>路基</t>
    </r>
  </si>
  <si>
    <t>200-2</t>
  </si>
  <si>
    <t>300-1</t>
  </si>
  <si>
    <r>
      <rPr>
        <sz val="10"/>
        <rFont val="宋体"/>
        <charset val="134"/>
      </rPr>
      <t>路面</t>
    </r>
  </si>
  <si>
    <t>300-2</t>
  </si>
  <si>
    <t>400-1</t>
  </si>
  <si>
    <r>
      <rPr>
        <sz val="10"/>
        <rFont val="宋体"/>
        <charset val="134"/>
      </rPr>
      <t>桥梁、涵洞</t>
    </r>
  </si>
  <si>
    <t>400-2</t>
  </si>
  <si>
    <r>
      <rPr>
        <sz val="10"/>
        <rFont val="宋体"/>
        <charset val="134"/>
      </rPr>
      <t>隧道</t>
    </r>
  </si>
  <si>
    <t>/</t>
  </si>
  <si>
    <t>600-1</t>
  </si>
  <si>
    <r>
      <rPr>
        <sz val="10"/>
        <rFont val="宋体"/>
        <charset val="134"/>
      </rPr>
      <t>安全设施及预埋管线</t>
    </r>
  </si>
  <si>
    <t>600-2</t>
  </si>
  <si>
    <t>700-1</t>
  </si>
  <si>
    <r>
      <rPr>
        <sz val="10"/>
        <rFont val="宋体"/>
        <charset val="134"/>
      </rPr>
      <t>绿化及环境保护设施</t>
    </r>
  </si>
  <si>
    <t>700-2</t>
  </si>
  <si>
    <r>
      <rPr>
        <sz val="10"/>
        <rFont val="宋体"/>
        <charset val="134"/>
      </rPr>
      <t>交通量站点设施维护</t>
    </r>
  </si>
  <si>
    <r>
      <rPr>
        <sz val="10"/>
        <rFont val="宋体"/>
        <charset val="134"/>
      </rPr>
      <t>路网分中心运维</t>
    </r>
  </si>
  <si>
    <r>
      <rPr>
        <sz val="10"/>
        <rFont val="宋体"/>
        <charset val="134"/>
      </rPr>
      <t>第</t>
    </r>
    <r>
      <rPr>
        <sz val="10"/>
        <rFont val="Times New Roman"/>
        <charset val="134"/>
      </rPr>
      <t>100</t>
    </r>
    <r>
      <rPr>
        <sz val="10"/>
        <rFont val="宋体"/>
        <charset val="134"/>
      </rPr>
      <t>章至</t>
    </r>
    <r>
      <rPr>
        <sz val="10"/>
        <rFont val="Times New Roman"/>
        <charset val="134"/>
      </rPr>
      <t>900</t>
    </r>
    <r>
      <rPr>
        <sz val="10"/>
        <rFont val="宋体"/>
        <charset val="134"/>
      </rPr>
      <t>章（年度）清单小计</t>
    </r>
  </si>
  <si>
    <r>
      <rPr>
        <sz val="10"/>
        <rFont val="宋体"/>
        <charset val="134"/>
      </rPr>
      <t>安全生产费</t>
    </r>
    <r>
      <rPr>
        <sz val="10"/>
        <rFont val="Times New Roman"/>
        <charset val="134"/>
      </rPr>
      <t>=[</t>
    </r>
    <r>
      <rPr>
        <sz val="10"/>
        <rFont val="宋体"/>
        <charset val="134"/>
      </rPr>
      <t>最高投标限价</t>
    </r>
    <r>
      <rPr>
        <sz val="10"/>
        <rFont val="宋体"/>
        <charset val="134"/>
      </rPr>
      <t>×</t>
    </r>
    <r>
      <rPr>
        <sz val="10"/>
        <rFont val="Times New Roman"/>
        <charset val="134"/>
      </rPr>
      <t>1.5%]</t>
    </r>
  </si>
  <si>
    <r>
      <rPr>
        <b/>
        <sz val="10"/>
        <rFont val="宋体"/>
        <charset val="134"/>
      </rPr>
      <t>投标总报价</t>
    </r>
    <r>
      <rPr>
        <b/>
        <sz val="10"/>
        <rFont val="Times New Roman"/>
        <charset val="134"/>
      </rPr>
      <t>=</t>
    </r>
    <r>
      <rPr>
        <b/>
        <sz val="10"/>
        <rFont val="宋体"/>
        <charset val="134"/>
      </rPr>
      <t>（</t>
    </r>
    <r>
      <rPr>
        <b/>
        <sz val="10"/>
        <rFont val="Times New Roman"/>
        <charset val="134"/>
      </rPr>
      <t>10</t>
    </r>
    <r>
      <rPr>
        <b/>
        <sz val="10"/>
        <rFont val="宋体"/>
        <charset val="134"/>
      </rPr>
      <t>）</t>
    </r>
    <r>
      <rPr>
        <b/>
        <sz val="10"/>
        <rFont val="微软雅黑"/>
        <charset val="134"/>
      </rPr>
      <t>×</t>
    </r>
    <r>
      <rPr>
        <b/>
        <sz val="10"/>
        <rFont val="Times New Roman"/>
        <charset val="134"/>
      </rPr>
      <t>3</t>
    </r>
    <r>
      <rPr>
        <b/>
        <sz val="10"/>
        <rFont val="Times New Roman"/>
        <charset val="134"/>
      </rPr>
      <t>+</t>
    </r>
    <r>
      <rPr>
        <b/>
        <sz val="10"/>
        <rFont val="宋体"/>
        <charset val="134"/>
      </rPr>
      <t>（11）</t>
    </r>
  </si>
  <si>
    <r>
      <rPr>
        <b/>
        <sz val="18"/>
        <color theme="1"/>
        <rFont val="宋体"/>
        <charset val="134"/>
      </rPr>
      <t>第</t>
    </r>
    <r>
      <rPr>
        <b/>
        <sz val="18"/>
        <color theme="1"/>
        <rFont val="Times New Roman"/>
        <charset val="134"/>
      </rPr>
      <t>100-1</t>
    </r>
    <r>
      <rPr>
        <b/>
        <sz val="18"/>
        <color theme="1"/>
        <rFont val="宋体"/>
        <charset val="134"/>
      </rPr>
      <t>章</t>
    </r>
    <r>
      <rPr>
        <b/>
        <sz val="18"/>
        <color theme="1"/>
        <rFont val="Times New Roman"/>
        <charset val="134"/>
      </rPr>
      <t xml:space="preserve">  </t>
    </r>
    <r>
      <rPr>
        <b/>
        <sz val="18"/>
        <color theme="1"/>
        <rFont val="宋体"/>
        <charset val="134"/>
      </rPr>
      <t>总则（基价类）（年度）</t>
    </r>
  </si>
  <si>
    <r>
      <rPr>
        <sz val="10"/>
        <color theme="1"/>
        <rFont val="宋体"/>
        <charset val="134"/>
      </rPr>
      <t>货币单位：人民币元</t>
    </r>
  </si>
  <si>
    <r>
      <rPr>
        <b/>
        <sz val="10"/>
        <color theme="1"/>
        <rFont val="宋体"/>
        <charset val="134"/>
      </rPr>
      <t>细目号</t>
    </r>
  </si>
  <si>
    <r>
      <rPr>
        <b/>
        <sz val="10"/>
        <color theme="1"/>
        <rFont val="宋体"/>
        <charset val="134"/>
      </rPr>
      <t>细目名称</t>
    </r>
  </si>
  <si>
    <r>
      <rPr>
        <b/>
        <sz val="10"/>
        <color theme="1"/>
        <rFont val="宋体"/>
        <charset val="134"/>
      </rPr>
      <t>单位</t>
    </r>
  </si>
  <si>
    <r>
      <rPr>
        <b/>
        <sz val="10"/>
        <color theme="1"/>
        <rFont val="宋体"/>
        <charset val="134"/>
      </rPr>
      <t>数量</t>
    </r>
  </si>
  <si>
    <r>
      <rPr>
        <b/>
        <sz val="10"/>
        <color theme="1"/>
        <rFont val="宋体"/>
        <charset val="134"/>
      </rPr>
      <t>单价</t>
    </r>
  </si>
  <si>
    <r>
      <rPr>
        <b/>
        <sz val="10"/>
        <color theme="1"/>
        <rFont val="宋体"/>
        <charset val="134"/>
      </rPr>
      <t>合价</t>
    </r>
    <r>
      <rPr>
        <b/>
        <sz val="10"/>
        <color theme="1"/>
        <rFont val="Times New Roman"/>
        <charset val="134"/>
      </rPr>
      <t>(</t>
    </r>
    <r>
      <rPr>
        <b/>
        <sz val="10"/>
        <color theme="1"/>
        <rFont val="宋体"/>
        <charset val="134"/>
      </rPr>
      <t>元）</t>
    </r>
  </si>
  <si>
    <r>
      <rPr>
        <b/>
        <sz val="10"/>
        <color theme="1"/>
        <rFont val="Times New Roman"/>
        <charset val="134"/>
      </rPr>
      <t>G104</t>
    </r>
    <r>
      <rPr>
        <b/>
        <sz val="10"/>
        <color theme="1"/>
        <rFont val="宋体"/>
        <charset val="134"/>
      </rPr>
      <t>国道</t>
    </r>
  </si>
  <si>
    <t>ZZJ-1</t>
  </si>
  <si>
    <r>
      <rPr>
        <sz val="10"/>
        <color theme="1"/>
        <rFont val="宋体"/>
        <charset val="134"/>
      </rPr>
      <t>养护基础台账资料费</t>
    </r>
  </si>
  <si>
    <r>
      <rPr>
        <sz val="10"/>
        <color theme="1"/>
        <rFont val="宋体"/>
        <charset val="134"/>
      </rPr>
      <t>总额</t>
    </r>
  </si>
  <si>
    <t>ZZJ-2</t>
  </si>
  <si>
    <r>
      <rPr>
        <sz val="10"/>
        <color theme="1"/>
        <rFont val="宋体"/>
        <charset val="134"/>
      </rPr>
      <t>日常巡视检查</t>
    </r>
  </si>
  <si>
    <t>ZZJ-3</t>
  </si>
  <si>
    <r>
      <rPr>
        <sz val="10"/>
        <color theme="1"/>
        <rFont val="宋体"/>
        <charset val="134"/>
      </rPr>
      <t>公路标志服费</t>
    </r>
  </si>
  <si>
    <t>ZZJ-4</t>
  </si>
  <si>
    <r>
      <rPr>
        <sz val="10"/>
        <color theme="1"/>
        <rFont val="宋体"/>
        <charset val="134"/>
      </rPr>
      <t>养护检查费</t>
    </r>
  </si>
  <si>
    <t>ZZJ-5</t>
  </si>
  <si>
    <r>
      <rPr>
        <sz val="10"/>
        <color theme="1"/>
        <rFont val="宋体"/>
        <charset val="134"/>
      </rPr>
      <t>养护系统年度维护费用</t>
    </r>
  </si>
  <si>
    <t>ZZJ-6</t>
  </si>
  <si>
    <r>
      <rPr>
        <sz val="10"/>
        <color theme="1"/>
        <rFont val="宋体"/>
        <charset val="134"/>
      </rPr>
      <t>智能巡检运维费</t>
    </r>
  </si>
  <si>
    <t>ZZJ-7</t>
  </si>
  <si>
    <r>
      <rPr>
        <sz val="10"/>
        <color theme="1"/>
        <rFont val="宋体"/>
        <charset val="134"/>
      </rPr>
      <t>保险费：含财产一切险、公众责任险等</t>
    </r>
  </si>
  <si>
    <t>ZZJ-8</t>
  </si>
  <si>
    <r>
      <rPr>
        <sz val="10"/>
        <color theme="1"/>
        <rFont val="宋体"/>
        <charset val="134"/>
      </rPr>
      <t>交通组织费</t>
    </r>
  </si>
  <si>
    <t>ZZJ-9</t>
  </si>
  <si>
    <r>
      <rPr>
        <sz val="10"/>
        <color theme="1"/>
        <rFont val="宋体"/>
        <charset val="134"/>
      </rPr>
      <t>执法联合整治</t>
    </r>
  </si>
  <si>
    <t>2</t>
  </si>
  <si>
    <r>
      <rPr>
        <b/>
        <sz val="10"/>
        <color theme="1"/>
        <rFont val="Times New Roman"/>
        <charset val="134"/>
      </rPr>
      <t>G205</t>
    </r>
    <r>
      <rPr>
        <b/>
        <sz val="10"/>
        <color theme="1"/>
        <rFont val="宋体"/>
        <charset val="134"/>
      </rPr>
      <t>国道</t>
    </r>
  </si>
  <si>
    <t>3</t>
  </si>
  <si>
    <r>
      <rPr>
        <b/>
        <sz val="10"/>
        <color theme="1"/>
        <rFont val="Times New Roman"/>
        <charset val="134"/>
      </rPr>
      <t>G235</t>
    </r>
    <r>
      <rPr>
        <b/>
        <sz val="10"/>
        <color theme="1"/>
        <rFont val="宋体"/>
        <charset val="134"/>
      </rPr>
      <t>国道</t>
    </r>
  </si>
  <si>
    <t>4</t>
  </si>
  <si>
    <r>
      <rPr>
        <b/>
        <sz val="10"/>
        <color theme="1"/>
        <rFont val="Times New Roman"/>
        <charset val="134"/>
      </rPr>
      <t>S002</t>
    </r>
    <r>
      <rPr>
        <b/>
        <sz val="10"/>
        <color theme="1"/>
        <rFont val="宋体"/>
        <charset val="134"/>
      </rPr>
      <t>省道</t>
    </r>
  </si>
  <si>
    <t>5</t>
  </si>
  <si>
    <r>
      <rPr>
        <b/>
        <sz val="10"/>
        <color theme="1"/>
        <rFont val="Times New Roman"/>
        <charset val="134"/>
      </rPr>
      <t>S122</t>
    </r>
    <r>
      <rPr>
        <b/>
        <sz val="10"/>
        <color theme="1"/>
        <rFont val="宋体"/>
        <charset val="134"/>
      </rPr>
      <t>省道</t>
    </r>
  </si>
  <si>
    <t>6</t>
  </si>
  <si>
    <r>
      <rPr>
        <b/>
        <sz val="10"/>
        <color theme="1"/>
        <rFont val="Times New Roman"/>
        <charset val="134"/>
      </rPr>
      <t>S126</t>
    </r>
    <r>
      <rPr>
        <b/>
        <sz val="10"/>
        <color theme="1"/>
        <rFont val="宋体"/>
        <charset val="134"/>
      </rPr>
      <t>省道</t>
    </r>
  </si>
  <si>
    <t>7</t>
  </si>
  <si>
    <r>
      <rPr>
        <b/>
        <sz val="10"/>
        <color theme="1"/>
        <rFont val="Times New Roman"/>
        <charset val="134"/>
      </rPr>
      <t>S204</t>
    </r>
    <r>
      <rPr>
        <b/>
        <sz val="10"/>
        <color theme="1"/>
        <rFont val="宋体"/>
        <charset val="134"/>
      </rPr>
      <t>省道</t>
    </r>
  </si>
  <si>
    <t>8</t>
  </si>
  <si>
    <r>
      <rPr>
        <b/>
        <sz val="10"/>
        <color theme="1"/>
        <rFont val="Times New Roman"/>
        <charset val="134"/>
      </rPr>
      <t>S340</t>
    </r>
    <r>
      <rPr>
        <b/>
        <sz val="10"/>
        <color theme="1"/>
        <rFont val="宋体"/>
        <charset val="134"/>
      </rPr>
      <t>省道</t>
    </r>
  </si>
  <si>
    <r>
      <rPr>
        <b/>
        <sz val="10"/>
        <color theme="1"/>
        <rFont val="Times New Roman"/>
        <charset val="134"/>
      </rPr>
      <t>100-1</t>
    </r>
    <r>
      <rPr>
        <b/>
        <sz val="10"/>
        <color theme="1"/>
        <rFont val="宋体"/>
        <charset val="134"/>
      </rPr>
      <t>章小计</t>
    </r>
    <r>
      <rPr>
        <b/>
        <sz val="10"/>
        <color theme="1"/>
        <rFont val="Times New Roman"/>
        <charset val="134"/>
      </rPr>
      <t xml:space="preserve">   </t>
    </r>
    <r>
      <rPr>
        <b/>
        <sz val="10"/>
        <color theme="1"/>
        <rFont val="宋体"/>
        <charset val="134"/>
      </rPr>
      <t>人民币</t>
    </r>
  </si>
  <si>
    <r>
      <rPr>
        <b/>
        <sz val="10"/>
        <color theme="1"/>
        <rFont val="宋体"/>
        <charset val="134"/>
      </rPr>
      <t>元</t>
    </r>
  </si>
  <si>
    <r>
      <rPr>
        <b/>
        <sz val="18"/>
        <rFont val="宋体"/>
        <charset val="134"/>
      </rPr>
      <t>第</t>
    </r>
    <r>
      <rPr>
        <b/>
        <sz val="18"/>
        <rFont val="Times New Roman"/>
        <charset val="134"/>
      </rPr>
      <t>100-2</t>
    </r>
    <r>
      <rPr>
        <b/>
        <sz val="18"/>
        <rFont val="宋体"/>
        <charset val="134"/>
      </rPr>
      <t>章</t>
    </r>
    <r>
      <rPr>
        <b/>
        <sz val="18"/>
        <rFont val="Times New Roman"/>
        <charset val="134"/>
      </rPr>
      <t xml:space="preserve">  </t>
    </r>
    <r>
      <rPr>
        <b/>
        <sz val="18"/>
        <rFont val="宋体"/>
        <charset val="134"/>
      </rPr>
      <t>总则（单价类）（年度）</t>
    </r>
  </si>
  <si>
    <t>货币单位：人民币元</t>
  </si>
  <si>
    <t>细目号</t>
  </si>
  <si>
    <t>细目名称</t>
  </si>
  <si>
    <t>单位</t>
  </si>
  <si>
    <t>数量</t>
  </si>
  <si>
    <t>单价</t>
  </si>
  <si>
    <r>
      <rPr>
        <b/>
        <sz val="10"/>
        <rFont val="宋体"/>
        <charset val="134"/>
      </rPr>
      <t>合价</t>
    </r>
    <r>
      <rPr>
        <b/>
        <sz val="10"/>
        <rFont val="Times New Roman"/>
        <charset val="134"/>
      </rPr>
      <t>(</t>
    </r>
    <r>
      <rPr>
        <b/>
        <sz val="10"/>
        <rFont val="宋体"/>
        <charset val="134"/>
      </rPr>
      <t>元）</t>
    </r>
  </si>
  <si>
    <r>
      <rPr>
        <b/>
        <sz val="10"/>
        <rFont val="Times New Roman"/>
        <charset val="134"/>
      </rPr>
      <t>G104</t>
    </r>
    <r>
      <rPr>
        <b/>
        <sz val="10"/>
        <rFont val="宋体"/>
        <charset val="134"/>
      </rPr>
      <t>国道</t>
    </r>
  </si>
  <si>
    <t>ZZD-1</t>
  </si>
  <si>
    <t>应急处置费（防汛防台抗旱、冬防、突发事件）</t>
  </si>
  <si>
    <t>总额</t>
  </si>
  <si>
    <r>
      <rPr>
        <b/>
        <sz val="10"/>
        <rFont val="Times New Roman"/>
        <charset val="134"/>
      </rPr>
      <t>G205</t>
    </r>
    <r>
      <rPr>
        <b/>
        <sz val="10"/>
        <rFont val="宋体"/>
        <charset val="134"/>
      </rPr>
      <t>国道</t>
    </r>
  </si>
  <si>
    <t>ZZD-2</t>
  </si>
  <si>
    <r>
      <rPr>
        <sz val="10"/>
        <rFont val="Times New Roman"/>
        <charset val="134"/>
      </rPr>
      <t>2027-2028</t>
    </r>
    <r>
      <rPr>
        <sz val="10"/>
        <rFont val="宋体"/>
        <charset val="134"/>
      </rPr>
      <t>年度</t>
    </r>
    <r>
      <rPr>
        <sz val="10"/>
        <rFont val="Times New Roman"/>
        <charset val="134"/>
      </rPr>
      <t>G205</t>
    </r>
    <r>
      <rPr>
        <sz val="10"/>
        <rFont val="宋体"/>
        <charset val="134"/>
      </rPr>
      <t>国道停车区运维</t>
    </r>
    <r>
      <rPr>
        <sz val="10"/>
        <rFont val="Times New Roman"/>
        <charset val="134"/>
      </rPr>
      <t>2026</t>
    </r>
    <r>
      <rPr>
        <sz val="10"/>
        <rFont val="宋体"/>
        <charset val="134"/>
      </rPr>
      <t>年度</t>
    </r>
    <r>
      <rPr>
        <sz val="10"/>
        <rFont val="Times New Roman"/>
        <charset val="134"/>
      </rPr>
      <t>S126</t>
    </r>
    <r>
      <rPr>
        <sz val="10"/>
        <rFont val="宋体"/>
        <charset val="134"/>
      </rPr>
      <t>省道停车区应急演练</t>
    </r>
  </si>
  <si>
    <r>
      <rPr>
        <b/>
        <sz val="10"/>
        <rFont val="Times New Roman"/>
        <charset val="134"/>
      </rPr>
      <t>G235</t>
    </r>
    <r>
      <rPr>
        <b/>
        <sz val="10"/>
        <rFont val="宋体"/>
        <charset val="134"/>
      </rPr>
      <t>国道</t>
    </r>
  </si>
  <si>
    <r>
      <rPr>
        <b/>
        <sz val="10"/>
        <rFont val="Times New Roman"/>
        <charset val="134"/>
      </rPr>
      <t>S002</t>
    </r>
    <r>
      <rPr>
        <b/>
        <sz val="10"/>
        <rFont val="宋体"/>
        <charset val="134"/>
      </rPr>
      <t>省道</t>
    </r>
  </si>
  <si>
    <r>
      <rPr>
        <b/>
        <sz val="10"/>
        <rFont val="Times New Roman"/>
        <charset val="134"/>
      </rPr>
      <t>S122</t>
    </r>
    <r>
      <rPr>
        <b/>
        <sz val="10"/>
        <rFont val="宋体"/>
        <charset val="134"/>
      </rPr>
      <t>省道</t>
    </r>
  </si>
  <si>
    <r>
      <rPr>
        <b/>
        <sz val="10"/>
        <rFont val="Times New Roman"/>
        <charset val="134"/>
      </rPr>
      <t>S126</t>
    </r>
    <r>
      <rPr>
        <b/>
        <sz val="10"/>
        <rFont val="宋体"/>
        <charset val="134"/>
      </rPr>
      <t>省道</t>
    </r>
  </si>
  <si>
    <r>
      <rPr>
        <sz val="10"/>
        <rFont val="Times New Roman"/>
        <charset val="134"/>
      </rPr>
      <t>S126</t>
    </r>
    <r>
      <rPr>
        <sz val="10"/>
        <rFont val="宋体"/>
        <charset val="134"/>
      </rPr>
      <t>省道停车区运维</t>
    </r>
  </si>
  <si>
    <r>
      <rPr>
        <b/>
        <sz val="10"/>
        <rFont val="Times New Roman"/>
        <charset val="134"/>
      </rPr>
      <t>S204</t>
    </r>
    <r>
      <rPr>
        <b/>
        <sz val="10"/>
        <rFont val="宋体"/>
        <charset val="134"/>
      </rPr>
      <t>省道</t>
    </r>
  </si>
  <si>
    <r>
      <rPr>
        <b/>
        <sz val="10"/>
        <rFont val="Times New Roman"/>
        <charset val="134"/>
      </rPr>
      <t>S340</t>
    </r>
    <r>
      <rPr>
        <b/>
        <sz val="10"/>
        <rFont val="宋体"/>
        <charset val="134"/>
      </rPr>
      <t>省道</t>
    </r>
  </si>
  <si>
    <r>
      <rPr>
        <b/>
        <sz val="10"/>
        <rFont val="Times New Roman"/>
        <charset val="134"/>
      </rPr>
      <t>100-2</t>
    </r>
    <r>
      <rPr>
        <b/>
        <sz val="10"/>
        <rFont val="宋体"/>
        <charset val="134"/>
      </rPr>
      <t>章小计</t>
    </r>
    <r>
      <rPr>
        <b/>
        <sz val="10"/>
        <rFont val="Times New Roman"/>
        <charset val="134"/>
      </rPr>
      <t xml:space="preserve">   </t>
    </r>
    <r>
      <rPr>
        <b/>
        <sz val="10"/>
        <rFont val="宋体"/>
        <charset val="134"/>
      </rPr>
      <t>人民币</t>
    </r>
  </si>
  <si>
    <t>元</t>
  </si>
  <si>
    <r>
      <rPr>
        <b/>
        <sz val="18"/>
        <rFont val="宋体"/>
        <charset val="134"/>
      </rPr>
      <t>第</t>
    </r>
    <r>
      <rPr>
        <b/>
        <sz val="18"/>
        <rFont val="Times New Roman"/>
        <charset val="134"/>
      </rPr>
      <t>200-1</t>
    </r>
    <r>
      <rPr>
        <b/>
        <sz val="18"/>
        <rFont val="宋体"/>
        <charset val="134"/>
      </rPr>
      <t>章</t>
    </r>
    <r>
      <rPr>
        <b/>
        <sz val="18"/>
        <rFont val="Times New Roman"/>
        <charset val="134"/>
      </rPr>
      <t xml:space="preserve">   </t>
    </r>
    <r>
      <rPr>
        <b/>
        <sz val="18"/>
        <rFont val="宋体"/>
        <charset val="134"/>
      </rPr>
      <t>路基（基价类）（年度）</t>
    </r>
  </si>
  <si>
    <r>
      <rPr>
        <b/>
        <sz val="10"/>
        <rFont val="宋体"/>
        <charset val="134"/>
      </rPr>
      <t>细目号</t>
    </r>
  </si>
  <si>
    <r>
      <rPr>
        <b/>
        <sz val="10"/>
        <rFont val="宋体"/>
        <charset val="134"/>
      </rPr>
      <t>细</t>
    </r>
    <r>
      <rPr>
        <b/>
        <sz val="10"/>
        <rFont val="Times New Roman"/>
        <charset val="134"/>
      </rPr>
      <t xml:space="preserve">   </t>
    </r>
    <r>
      <rPr>
        <b/>
        <sz val="10"/>
        <rFont val="宋体"/>
        <charset val="134"/>
      </rPr>
      <t>目</t>
    </r>
    <r>
      <rPr>
        <b/>
        <sz val="10"/>
        <rFont val="Times New Roman"/>
        <charset val="134"/>
      </rPr>
      <t xml:space="preserve">   </t>
    </r>
    <r>
      <rPr>
        <b/>
        <sz val="10"/>
        <rFont val="宋体"/>
        <charset val="134"/>
      </rPr>
      <t>名</t>
    </r>
    <r>
      <rPr>
        <b/>
        <sz val="10"/>
        <rFont val="Times New Roman"/>
        <charset val="134"/>
      </rPr>
      <t xml:space="preserve">    </t>
    </r>
    <r>
      <rPr>
        <b/>
        <sz val="10"/>
        <rFont val="宋体"/>
        <charset val="134"/>
      </rPr>
      <t>称</t>
    </r>
  </si>
  <si>
    <r>
      <rPr>
        <b/>
        <sz val="10"/>
        <rFont val="宋体"/>
        <charset val="134"/>
      </rPr>
      <t>单位</t>
    </r>
  </si>
  <si>
    <r>
      <rPr>
        <b/>
        <sz val="10"/>
        <rFont val="宋体"/>
        <charset val="134"/>
      </rPr>
      <t>数量</t>
    </r>
  </si>
  <si>
    <r>
      <rPr>
        <b/>
        <sz val="10"/>
        <rFont val="宋体"/>
        <charset val="134"/>
      </rPr>
      <t>单价</t>
    </r>
  </si>
  <si>
    <r>
      <rPr>
        <b/>
        <sz val="10"/>
        <rFont val="宋体"/>
        <charset val="134"/>
      </rPr>
      <t>合价</t>
    </r>
  </si>
  <si>
    <t>LJJ-1</t>
  </si>
  <si>
    <r>
      <rPr>
        <sz val="10"/>
        <rFont val="宋体"/>
        <charset val="134"/>
      </rPr>
      <t>整修路肩</t>
    </r>
  </si>
  <si>
    <r>
      <rPr>
        <sz val="10"/>
        <rFont val="Times New Roman"/>
        <charset val="134"/>
      </rPr>
      <t>m</t>
    </r>
    <r>
      <rPr>
        <vertAlign val="superscript"/>
        <sz val="10"/>
        <rFont val="Times New Roman"/>
        <charset val="134"/>
      </rPr>
      <t>2</t>
    </r>
  </si>
  <si>
    <t>LJJ-2</t>
  </si>
  <si>
    <r>
      <rPr>
        <sz val="10"/>
        <rFont val="宋体"/>
        <charset val="134"/>
      </rPr>
      <t>整修边坡</t>
    </r>
  </si>
  <si>
    <t>LJJ-3</t>
  </si>
  <si>
    <r>
      <rPr>
        <sz val="10"/>
        <rFont val="宋体"/>
        <charset val="134"/>
      </rPr>
      <t>清理边沟、排水沟、截水沟</t>
    </r>
  </si>
  <si>
    <t>m</t>
  </si>
  <si>
    <t>LJJ-4</t>
  </si>
  <si>
    <r>
      <rPr>
        <sz val="10"/>
        <rFont val="宋体"/>
        <charset val="134"/>
      </rPr>
      <t>清除路肩杂物</t>
    </r>
  </si>
  <si>
    <t>km</t>
  </si>
  <si>
    <t>LJJ-5</t>
  </si>
  <si>
    <r>
      <rPr>
        <sz val="10"/>
        <rFont val="宋体"/>
        <charset val="134"/>
      </rPr>
      <t>路肩割草</t>
    </r>
  </si>
  <si>
    <t>LJJ-6</t>
  </si>
  <si>
    <r>
      <rPr>
        <sz val="10"/>
        <rFont val="宋体"/>
        <charset val="134"/>
      </rPr>
      <t>边坡割草</t>
    </r>
  </si>
  <si>
    <r>
      <rPr>
        <b/>
        <sz val="10"/>
        <rFont val="Times New Roman"/>
        <charset val="134"/>
      </rPr>
      <t>200-1</t>
    </r>
    <r>
      <rPr>
        <b/>
        <sz val="10"/>
        <rFont val="宋体"/>
        <charset val="134"/>
      </rPr>
      <t>章小计</t>
    </r>
    <r>
      <rPr>
        <b/>
        <sz val="10"/>
        <rFont val="Times New Roman"/>
        <charset val="134"/>
      </rPr>
      <t xml:space="preserve">   </t>
    </r>
    <r>
      <rPr>
        <b/>
        <sz val="10"/>
        <rFont val="宋体"/>
        <charset val="134"/>
      </rPr>
      <t>人民币</t>
    </r>
  </si>
  <si>
    <r>
      <rPr>
        <b/>
        <sz val="10"/>
        <rFont val="宋体"/>
        <charset val="134"/>
      </rPr>
      <t>元</t>
    </r>
  </si>
  <si>
    <r>
      <rPr>
        <b/>
        <sz val="18"/>
        <rFont val="宋体"/>
        <charset val="134"/>
      </rPr>
      <t>第</t>
    </r>
    <r>
      <rPr>
        <b/>
        <sz val="18"/>
        <rFont val="Times New Roman"/>
        <charset val="134"/>
      </rPr>
      <t>200-2</t>
    </r>
    <r>
      <rPr>
        <b/>
        <sz val="18"/>
        <rFont val="宋体"/>
        <charset val="134"/>
      </rPr>
      <t>章</t>
    </r>
    <r>
      <rPr>
        <b/>
        <sz val="18"/>
        <rFont val="Times New Roman"/>
        <charset val="134"/>
      </rPr>
      <t xml:space="preserve">   </t>
    </r>
    <r>
      <rPr>
        <b/>
        <sz val="18"/>
        <rFont val="宋体"/>
        <charset val="134"/>
      </rPr>
      <t>路基（单价类）（年度）</t>
    </r>
  </si>
  <si>
    <t>LJD-1</t>
  </si>
  <si>
    <r>
      <rPr>
        <sz val="10"/>
        <rFont val="宋体"/>
        <charset val="134"/>
      </rPr>
      <t>道路挡墙修理筑砌</t>
    </r>
  </si>
  <si>
    <t>-a</t>
  </si>
  <si>
    <r>
      <rPr>
        <sz val="10"/>
        <rFont val="宋体"/>
        <charset val="134"/>
      </rPr>
      <t>道路挡墙修理筑砌（</t>
    </r>
    <r>
      <rPr>
        <sz val="10"/>
        <rFont val="Times New Roman"/>
        <charset val="134"/>
      </rPr>
      <t>M10</t>
    </r>
    <r>
      <rPr>
        <sz val="10"/>
        <rFont val="宋体"/>
        <charset val="134"/>
      </rPr>
      <t>砖砌）</t>
    </r>
  </si>
  <si>
    <r>
      <rPr>
        <sz val="10"/>
        <rFont val="Times New Roman"/>
        <charset val="134"/>
      </rPr>
      <t>m</t>
    </r>
    <r>
      <rPr>
        <vertAlign val="superscript"/>
        <sz val="10"/>
        <rFont val="Times New Roman"/>
        <charset val="134"/>
      </rPr>
      <t>3</t>
    </r>
  </si>
  <si>
    <t>-b</t>
  </si>
  <si>
    <r>
      <rPr>
        <sz val="10"/>
        <rFont val="宋体"/>
        <charset val="134"/>
      </rPr>
      <t>道路挡墙修理筑砌（浆切片石）</t>
    </r>
  </si>
  <si>
    <t>-c</t>
  </si>
  <si>
    <r>
      <rPr>
        <sz val="10"/>
        <rFont val="宋体"/>
        <charset val="134"/>
      </rPr>
      <t>道路挡墙修理筑砌（</t>
    </r>
    <r>
      <rPr>
        <sz val="10"/>
        <rFont val="Times New Roman"/>
        <charset val="134"/>
      </rPr>
      <t>C30</t>
    </r>
    <r>
      <rPr>
        <sz val="10"/>
        <rFont val="宋体"/>
        <charset val="134"/>
      </rPr>
      <t>钢筋混凝土）</t>
    </r>
  </si>
  <si>
    <t>LJD-2</t>
  </si>
  <si>
    <r>
      <rPr>
        <sz val="10"/>
        <rFont val="宋体"/>
        <charset val="134"/>
      </rPr>
      <t>护坡修理筑砌</t>
    </r>
  </si>
  <si>
    <r>
      <rPr>
        <sz val="10"/>
        <rFont val="宋体"/>
        <charset val="134"/>
      </rPr>
      <t>护坡修理筑砌（</t>
    </r>
    <r>
      <rPr>
        <sz val="10"/>
        <rFont val="Times New Roman"/>
        <charset val="134"/>
      </rPr>
      <t>M7.5</t>
    </r>
    <r>
      <rPr>
        <sz val="10"/>
        <rFont val="宋体"/>
        <charset val="134"/>
      </rPr>
      <t>浆切片石）</t>
    </r>
  </si>
  <si>
    <r>
      <rPr>
        <sz val="10"/>
        <rFont val="宋体"/>
        <charset val="134"/>
      </rPr>
      <t>框格梁护坡维修筑砌</t>
    </r>
    <r>
      <rPr>
        <sz val="10"/>
        <rFont val="Times New Roman"/>
        <charset val="134"/>
      </rPr>
      <t>(C30</t>
    </r>
    <r>
      <rPr>
        <sz val="10"/>
        <rFont val="宋体"/>
        <charset val="134"/>
      </rPr>
      <t>砼）</t>
    </r>
  </si>
  <si>
    <t>LJD-3</t>
  </si>
  <si>
    <r>
      <rPr>
        <sz val="10"/>
        <rFont val="宋体"/>
        <charset val="134"/>
      </rPr>
      <t>边沟排水沟修理筑砌</t>
    </r>
  </si>
  <si>
    <r>
      <rPr>
        <sz val="10"/>
        <rFont val="宋体"/>
        <charset val="134"/>
      </rPr>
      <t>边沟排水沟修理筑砌（</t>
    </r>
    <r>
      <rPr>
        <sz val="10"/>
        <rFont val="Times New Roman"/>
        <charset val="134"/>
      </rPr>
      <t>M10</t>
    </r>
    <r>
      <rPr>
        <sz val="10"/>
        <rFont val="宋体"/>
        <charset val="134"/>
      </rPr>
      <t>砖砌）</t>
    </r>
  </si>
  <si>
    <r>
      <rPr>
        <sz val="10"/>
        <rFont val="宋体"/>
        <charset val="134"/>
      </rPr>
      <t>边沟排水沟修理筑砌（浆砌片石）</t>
    </r>
  </si>
  <si>
    <r>
      <rPr>
        <sz val="10"/>
        <rFont val="宋体"/>
        <charset val="134"/>
      </rPr>
      <t>边沟排水沟修理筑砌（插板、</t>
    </r>
    <r>
      <rPr>
        <sz val="10"/>
        <rFont val="Times New Roman"/>
        <charset val="134"/>
      </rPr>
      <t>U</t>
    </r>
    <r>
      <rPr>
        <sz val="10"/>
        <rFont val="宋体"/>
        <charset val="134"/>
      </rPr>
      <t>型）</t>
    </r>
  </si>
  <si>
    <r>
      <rPr>
        <sz val="10"/>
        <rFont val="宋体"/>
        <charset val="134"/>
      </rPr>
      <t>延米</t>
    </r>
  </si>
  <si>
    <t>LJD-4</t>
  </si>
  <si>
    <r>
      <rPr>
        <sz val="10"/>
        <rFont val="宋体"/>
        <charset val="134"/>
      </rPr>
      <t>边沟盖板更换</t>
    </r>
  </si>
  <si>
    <r>
      <rPr>
        <sz val="10"/>
        <rFont val="宋体"/>
        <charset val="134"/>
      </rPr>
      <t>块</t>
    </r>
  </si>
  <si>
    <t>LJD-5</t>
  </si>
  <si>
    <r>
      <rPr>
        <sz val="10"/>
        <rFont val="宋体"/>
        <charset val="134"/>
      </rPr>
      <t>挡墙、护坡破面勾缝</t>
    </r>
  </si>
  <si>
    <t>LJD-6</t>
  </si>
  <si>
    <r>
      <rPr>
        <sz val="10"/>
        <rFont val="宋体"/>
        <charset val="134"/>
      </rPr>
      <t>混凝土压顶维修（</t>
    </r>
    <r>
      <rPr>
        <sz val="10"/>
        <rFont val="Times New Roman"/>
        <charset val="134"/>
      </rPr>
      <t>C30</t>
    </r>
    <r>
      <rPr>
        <sz val="10"/>
        <rFont val="宋体"/>
        <charset val="134"/>
      </rPr>
      <t>砼）</t>
    </r>
  </si>
  <si>
    <t>LJD-7</t>
  </si>
  <si>
    <r>
      <rPr>
        <sz val="10"/>
        <rFont val="宋体"/>
        <charset val="134"/>
      </rPr>
      <t>水泥砼路缘石更换</t>
    </r>
    <r>
      <rPr>
        <sz val="10"/>
        <rFont val="Times New Roman"/>
        <charset val="134"/>
      </rPr>
      <t>(</t>
    </r>
    <r>
      <rPr>
        <sz val="10"/>
        <rFont val="宋体"/>
        <charset val="134"/>
      </rPr>
      <t>含拆运</t>
    </r>
    <r>
      <rPr>
        <sz val="10"/>
        <rFont val="Times New Roman"/>
        <charset val="134"/>
      </rPr>
      <t>)</t>
    </r>
  </si>
  <si>
    <t>LJD-8</t>
  </si>
  <si>
    <r>
      <rPr>
        <sz val="10"/>
        <rFont val="宋体"/>
        <charset val="134"/>
      </rPr>
      <t>大理石路缘石更换</t>
    </r>
    <r>
      <rPr>
        <sz val="10"/>
        <rFont val="Times New Roman"/>
        <charset val="134"/>
      </rPr>
      <t>(</t>
    </r>
    <r>
      <rPr>
        <sz val="10"/>
        <rFont val="宋体"/>
        <charset val="134"/>
      </rPr>
      <t>含拆运</t>
    </r>
    <r>
      <rPr>
        <sz val="10"/>
        <rFont val="Times New Roman"/>
        <charset val="134"/>
      </rPr>
      <t>)</t>
    </r>
  </si>
  <si>
    <t>LJD-9</t>
  </si>
  <si>
    <r>
      <rPr>
        <sz val="10"/>
        <rFont val="宋体"/>
        <charset val="134"/>
      </rPr>
      <t>路缘石修复（高分子涂料）</t>
    </r>
  </si>
  <si>
    <t>LJD-10</t>
  </si>
  <si>
    <r>
      <rPr>
        <sz val="10"/>
        <rFont val="宋体"/>
        <charset val="134"/>
      </rPr>
      <t>石路缘石扶正（含辅材）</t>
    </r>
  </si>
  <si>
    <t>LJD-11</t>
  </si>
  <si>
    <r>
      <rPr>
        <sz val="10"/>
        <rFont val="宋体"/>
        <charset val="134"/>
      </rPr>
      <t>更换雨水篦子</t>
    </r>
  </si>
  <si>
    <r>
      <rPr>
        <sz val="10"/>
        <rFont val="宋体"/>
        <charset val="134"/>
      </rPr>
      <t>更换普通（水泥、铁质）雨水篦子（不含井圈）</t>
    </r>
  </si>
  <si>
    <r>
      <rPr>
        <sz val="10"/>
        <rFont val="宋体"/>
        <charset val="134"/>
      </rPr>
      <t>更换普通（水泥、铁质）雨水篦子（含井圈）</t>
    </r>
  </si>
  <si>
    <r>
      <rPr>
        <sz val="10"/>
        <rFont val="宋体"/>
        <charset val="134"/>
      </rPr>
      <t>套</t>
    </r>
  </si>
  <si>
    <r>
      <rPr>
        <sz val="10"/>
        <rFont val="宋体"/>
        <charset val="134"/>
      </rPr>
      <t>更换铸铁雨水篦子（不含井圈）</t>
    </r>
  </si>
  <si>
    <t>-d</t>
  </si>
  <si>
    <r>
      <rPr>
        <sz val="10"/>
        <rFont val="宋体"/>
        <charset val="134"/>
      </rPr>
      <t>更换铸铁雨水篦子（含井圈）</t>
    </r>
  </si>
  <si>
    <t>-e</t>
  </si>
  <si>
    <r>
      <rPr>
        <sz val="10"/>
        <rFont val="宋体"/>
        <charset val="134"/>
      </rPr>
      <t>更换加固型铸铁雨水篦子（含井圈）</t>
    </r>
  </si>
  <si>
    <t>LJD-12</t>
  </si>
  <si>
    <r>
      <rPr>
        <sz val="10"/>
        <rFont val="宋体"/>
        <charset val="134"/>
      </rPr>
      <t>更换雨水井盖</t>
    </r>
  </si>
  <si>
    <r>
      <rPr>
        <sz val="10"/>
        <rFont val="宋体"/>
        <charset val="134"/>
      </rPr>
      <t>更换普通（水泥、铁质）雨水井盖（含井圈）</t>
    </r>
  </si>
  <si>
    <r>
      <rPr>
        <sz val="10"/>
        <rFont val="宋体"/>
        <charset val="134"/>
      </rPr>
      <t>更换铸铁雨水井盖（不含井圈）</t>
    </r>
  </si>
  <si>
    <r>
      <rPr>
        <sz val="10"/>
        <rFont val="宋体"/>
        <charset val="134"/>
      </rPr>
      <t>更换铸铁雨水井盖（含井圈）</t>
    </r>
  </si>
  <si>
    <t>LJD-13</t>
  </si>
  <si>
    <r>
      <rPr>
        <sz val="10"/>
        <rFont val="宋体"/>
        <charset val="134"/>
      </rPr>
      <t>更换钢筋混凝土井盖</t>
    </r>
  </si>
  <si>
    <t>LJD-14</t>
  </si>
  <si>
    <r>
      <rPr>
        <sz val="10"/>
        <rFont val="宋体"/>
        <charset val="134"/>
      </rPr>
      <t>防坠网</t>
    </r>
  </si>
  <si>
    <t>LJD-16</t>
  </si>
  <si>
    <r>
      <rPr>
        <sz val="10"/>
        <rFont val="宋体"/>
        <charset val="134"/>
      </rPr>
      <t>结构物拆除（含弃运）</t>
    </r>
  </si>
  <si>
    <t>m3</t>
  </si>
  <si>
    <t>LJD-17</t>
  </si>
  <si>
    <r>
      <rPr>
        <sz val="10"/>
        <rFont val="宋体"/>
        <charset val="134"/>
      </rPr>
      <t>整治路肩、边坡及桥下堆弃物</t>
    </r>
  </si>
  <si>
    <t>LJD-18</t>
  </si>
  <si>
    <r>
      <rPr>
        <sz val="10"/>
        <rFont val="宋体"/>
        <charset val="134"/>
      </rPr>
      <t>土路肩、边坡培土</t>
    </r>
  </si>
  <si>
    <r>
      <rPr>
        <sz val="10"/>
        <rFont val="宋体"/>
        <charset val="134"/>
      </rPr>
      <t>边沟、排水沟修理筑砌</t>
    </r>
  </si>
  <si>
    <t>LJD-15</t>
  </si>
  <si>
    <r>
      <rPr>
        <sz val="10"/>
        <rFont val="宋体"/>
        <charset val="134"/>
      </rPr>
      <t>盲沟（</t>
    </r>
    <r>
      <rPr>
        <sz val="10"/>
        <rFont val="Times New Roman"/>
        <charset val="134"/>
      </rPr>
      <t>upvc,</t>
    </r>
    <r>
      <rPr>
        <sz val="10"/>
        <rFont val="宋体"/>
        <charset val="134"/>
      </rPr>
      <t>直径</t>
    </r>
    <r>
      <rPr>
        <sz val="10"/>
        <rFont val="Times New Roman"/>
        <charset val="134"/>
      </rPr>
      <t>300-500</t>
    </r>
    <r>
      <rPr>
        <sz val="10"/>
        <rFont val="宋体"/>
        <charset val="134"/>
      </rPr>
      <t>）</t>
    </r>
  </si>
  <si>
    <r>
      <rPr>
        <b/>
        <sz val="10"/>
        <rFont val="Times New Roman"/>
        <charset val="134"/>
      </rPr>
      <t>200-2</t>
    </r>
    <r>
      <rPr>
        <b/>
        <sz val="10"/>
        <rFont val="宋体"/>
        <charset val="134"/>
      </rPr>
      <t>章小计</t>
    </r>
    <r>
      <rPr>
        <b/>
        <sz val="10"/>
        <rFont val="Times New Roman"/>
        <charset val="134"/>
      </rPr>
      <t xml:space="preserve">   </t>
    </r>
    <r>
      <rPr>
        <b/>
        <sz val="10"/>
        <rFont val="宋体"/>
        <charset val="134"/>
      </rPr>
      <t>人民币</t>
    </r>
  </si>
  <si>
    <r>
      <rPr>
        <b/>
        <sz val="18"/>
        <rFont val="宋体"/>
        <charset val="134"/>
      </rPr>
      <t>第</t>
    </r>
    <r>
      <rPr>
        <b/>
        <sz val="18"/>
        <rFont val="Times New Roman"/>
        <charset val="134"/>
      </rPr>
      <t>300-1</t>
    </r>
    <r>
      <rPr>
        <b/>
        <sz val="18"/>
        <rFont val="宋体"/>
        <charset val="134"/>
      </rPr>
      <t>章</t>
    </r>
    <r>
      <rPr>
        <b/>
        <sz val="18"/>
        <rFont val="Times New Roman"/>
        <charset val="134"/>
      </rPr>
      <t xml:space="preserve">   </t>
    </r>
    <r>
      <rPr>
        <b/>
        <sz val="18"/>
        <rFont val="宋体"/>
        <charset val="134"/>
      </rPr>
      <t>路面（基价类）（年度）</t>
    </r>
  </si>
  <si>
    <t>LMJ-1</t>
  </si>
  <si>
    <r>
      <rPr>
        <sz val="10"/>
        <rFont val="宋体"/>
        <charset val="134"/>
      </rPr>
      <t>路面保洁</t>
    </r>
    <r>
      <rPr>
        <sz val="10"/>
        <rFont val="Times New Roman"/>
        <charset val="134"/>
      </rPr>
      <t>(</t>
    </r>
    <r>
      <rPr>
        <sz val="10"/>
        <rFont val="宋体"/>
        <charset val="134"/>
      </rPr>
      <t>含桥面</t>
    </r>
    <r>
      <rPr>
        <sz val="10"/>
        <rFont val="Times New Roman"/>
        <charset val="134"/>
      </rPr>
      <t>)</t>
    </r>
  </si>
  <si>
    <r>
      <rPr>
        <sz val="10"/>
        <rFont val="宋体"/>
        <charset val="134"/>
      </rPr>
      <t>人工清扫</t>
    </r>
  </si>
  <si>
    <r>
      <rPr>
        <sz val="10"/>
        <rFont val="宋体"/>
        <charset val="134"/>
      </rPr>
      <t>机械清扫（有中分带）</t>
    </r>
  </si>
  <si>
    <t>LMJ-2</t>
  </si>
  <si>
    <r>
      <rPr>
        <sz val="10"/>
        <rFont val="宋体"/>
        <charset val="134"/>
      </rPr>
      <t>路面洒水</t>
    </r>
  </si>
  <si>
    <r>
      <rPr>
        <sz val="10"/>
        <rFont val="宋体"/>
        <charset val="134"/>
      </rPr>
      <t>车</t>
    </r>
  </si>
  <si>
    <t>LMJ-3</t>
  </si>
  <si>
    <r>
      <rPr>
        <sz val="10"/>
        <rFont val="宋体"/>
        <charset val="134"/>
      </rPr>
      <t>垃圾清运处理费</t>
    </r>
  </si>
  <si>
    <r>
      <rPr>
        <sz val="10"/>
        <rFont val="宋体"/>
        <charset val="134"/>
      </rPr>
      <t>机械清扫（无中分带）</t>
    </r>
  </si>
  <si>
    <r>
      <rPr>
        <b/>
        <sz val="10"/>
        <rFont val="Times New Roman"/>
        <charset val="134"/>
      </rPr>
      <t>300-1</t>
    </r>
    <r>
      <rPr>
        <b/>
        <sz val="10"/>
        <rFont val="宋体"/>
        <charset val="134"/>
      </rPr>
      <t>章小计</t>
    </r>
    <r>
      <rPr>
        <b/>
        <sz val="10"/>
        <rFont val="Times New Roman"/>
        <charset val="134"/>
      </rPr>
      <t xml:space="preserve">   </t>
    </r>
    <r>
      <rPr>
        <b/>
        <sz val="10"/>
        <rFont val="宋体"/>
        <charset val="134"/>
      </rPr>
      <t>人民币</t>
    </r>
  </si>
  <si>
    <r>
      <rPr>
        <b/>
        <sz val="18"/>
        <rFont val="宋体"/>
        <charset val="134"/>
      </rPr>
      <t>第</t>
    </r>
    <r>
      <rPr>
        <b/>
        <sz val="18"/>
        <rFont val="Times New Roman"/>
        <charset val="134"/>
      </rPr>
      <t>300-2</t>
    </r>
    <r>
      <rPr>
        <b/>
        <sz val="18"/>
        <rFont val="宋体"/>
        <charset val="134"/>
      </rPr>
      <t>章</t>
    </r>
    <r>
      <rPr>
        <b/>
        <sz val="18"/>
        <rFont val="Times New Roman"/>
        <charset val="134"/>
      </rPr>
      <t xml:space="preserve">   </t>
    </r>
    <r>
      <rPr>
        <b/>
        <sz val="18"/>
        <rFont val="宋体"/>
        <charset val="134"/>
      </rPr>
      <t>路面（单价类）（年度）</t>
    </r>
  </si>
  <si>
    <t>LMD-1</t>
  </si>
  <si>
    <r>
      <rPr>
        <sz val="10"/>
        <rFont val="宋体"/>
        <charset val="134"/>
      </rPr>
      <t>基层病害修复</t>
    </r>
  </si>
  <si>
    <r>
      <rPr>
        <sz val="10"/>
        <rFont val="宋体"/>
        <charset val="134"/>
      </rPr>
      <t>水稳基层处理</t>
    </r>
  </si>
  <si>
    <r>
      <rPr>
        <sz val="10"/>
        <rFont val="宋体"/>
        <charset val="134"/>
      </rPr>
      <t>水泥砼修补路面基层</t>
    </r>
  </si>
  <si>
    <t>LMD-2</t>
  </si>
  <si>
    <r>
      <rPr>
        <sz val="10"/>
        <rFont val="宋体"/>
        <charset val="134"/>
      </rPr>
      <t>沥青路面病害修复</t>
    </r>
  </si>
  <si>
    <r>
      <rPr>
        <sz val="10"/>
        <rFont val="宋体"/>
        <charset val="134"/>
      </rPr>
      <t>沥青路面铣刨</t>
    </r>
  </si>
  <si>
    <r>
      <rPr>
        <sz val="10"/>
        <rFont val="宋体"/>
        <charset val="134"/>
      </rPr>
      <t>沥青路面坑槽、沉陷等病害修补（切割修补）</t>
    </r>
  </si>
  <si>
    <r>
      <rPr>
        <sz val="10"/>
        <rFont val="宋体"/>
        <charset val="134"/>
      </rPr>
      <t>下封层</t>
    </r>
  </si>
  <si>
    <r>
      <rPr>
        <sz val="10"/>
        <rFont val="宋体"/>
        <charset val="134"/>
      </rPr>
      <t>粘层油</t>
    </r>
  </si>
  <si>
    <t>-f</t>
  </si>
  <si>
    <r>
      <rPr>
        <sz val="10"/>
        <rFont val="Times New Roman"/>
        <charset val="134"/>
      </rPr>
      <t>Sup-20</t>
    </r>
    <r>
      <rPr>
        <sz val="10"/>
        <rFont val="宋体"/>
        <charset val="134"/>
      </rPr>
      <t>沥青砼回填（玄武岩）</t>
    </r>
  </si>
  <si>
    <t>-g</t>
  </si>
  <si>
    <r>
      <rPr>
        <sz val="10"/>
        <rFont val="Times New Roman"/>
        <charset val="134"/>
      </rPr>
      <t>4CM SMA-13</t>
    </r>
    <r>
      <rPr>
        <sz val="10"/>
        <rFont val="宋体"/>
        <charset val="134"/>
      </rPr>
      <t>沥青砼加铺（玄武岩）</t>
    </r>
  </si>
  <si>
    <t>-i</t>
  </si>
  <si>
    <r>
      <rPr>
        <sz val="10"/>
        <rFont val="宋体"/>
        <charset val="134"/>
      </rPr>
      <t>清洗沥青路面油污</t>
    </r>
  </si>
  <si>
    <t>-j</t>
  </si>
  <si>
    <r>
      <rPr>
        <sz val="10"/>
        <rFont val="宋体"/>
        <charset val="134"/>
      </rPr>
      <t>沥青路面裂缝机械扩缝填缝料修补</t>
    </r>
  </si>
  <si>
    <t>LMD-3</t>
  </si>
  <si>
    <r>
      <rPr>
        <sz val="10"/>
        <rFont val="宋体"/>
        <charset val="134"/>
      </rPr>
      <t>地聚物路面</t>
    </r>
  </si>
  <si>
    <r>
      <rPr>
        <sz val="10"/>
        <rFont val="Times New Roman"/>
        <charset val="134"/>
      </rPr>
      <t>Sup-13</t>
    </r>
    <r>
      <rPr>
        <sz val="10"/>
        <rFont val="宋体"/>
        <charset val="134"/>
      </rPr>
      <t>沥青砼加铺（玄武岩）</t>
    </r>
  </si>
  <si>
    <t>-h</t>
  </si>
  <si>
    <t>AC-20</t>
  </si>
  <si>
    <r>
      <rPr>
        <sz val="10"/>
        <rFont val="Times New Roman"/>
        <charset val="134"/>
      </rPr>
      <t>AC-20</t>
    </r>
    <r>
      <rPr>
        <sz val="10"/>
        <rFont val="宋体"/>
        <charset val="134"/>
      </rPr>
      <t>沥青砼</t>
    </r>
  </si>
  <si>
    <r>
      <rPr>
        <b/>
        <sz val="10"/>
        <rFont val="Times New Roman"/>
        <charset val="134"/>
      </rPr>
      <t>300-2</t>
    </r>
    <r>
      <rPr>
        <b/>
        <sz val="10"/>
        <rFont val="宋体"/>
        <charset val="134"/>
      </rPr>
      <t>章小计</t>
    </r>
    <r>
      <rPr>
        <b/>
        <sz val="10"/>
        <rFont val="Times New Roman"/>
        <charset val="134"/>
      </rPr>
      <t xml:space="preserve">   </t>
    </r>
    <r>
      <rPr>
        <b/>
        <sz val="10"/>
        <rFont val="宋体"/>
        <charset val="134"/>
      </rPr>
      <t>人民币</t>
    </r>
  </si>
  <si>
    <r>
      <rPr>
        <b/>
        <sz val="18"/>
        <color theme="1"/>
        <rFont val="宋体"/>
        <charset val="134"/>
      </rPr>
      <t>第</t>
    </r>
    <r>
      <rPr>
        <b/>
        <sz val="18"/>
        <color theme="1"/>
        <rFont val="Times New Roman"/>
        <charset val="134"/>
      </rPr>
      <t>400-1</t>
    </r>
    <r>
      <rPr>
        <b/>
        <sz val="18"/>
        <color theme="1"/>
        <rFont val="宋体"/>
        <charset val="134"/>
      </rPr>
      <t>章</t>
    </r>
    <r>
      <rPr>
        <b/>
        <sz val="18"/>
        <color theme="1"/>
        <rFont val="Times New Roman"/>
        <charset val="134"/>
      </rPr>
      <t xml:space="preserve">   </t>
    </r>
    <r>
      <rPr>
        <b/>
        <sz val="18"/>
        <color theme="1"/>
        <rFont val="宋体"/>
        <charset val="134"/>
      </rPr>
      <t>桥梁、涵洞（基价类）（年度）</t>
    </r>
  </si>
  <si>
    <t>QHJ-1</t>
  </si>
  <si>
    <r>
      <rPr>
        <sz val="10"/>
        <color theme="1"/>
        <rFont val="宋体"/>
        <charset val="134"/>
      </rPr>
      <t>桥伸缩缝清理保养</t>
    </r>
  </si>
  <si>
    <t>QHJ-2</t>
  </si>
  <si>
    <r>
      <rPr>
        <sz val="10"/>
        <color theme="1"/>
        <rFont val="宋体"/>
        <charset val="134"/>
      </rPr>
      <t>疏通泄水孔</t>
    </r>
  </si>
  <si>
    <r>
      <rPr>
        <sz val="10"/>
        <color theme="1"/>
        <rFont val="宋体"/>
        <charset val="134"/>
      </rPr>
      <t>道</t>
    </r>
  </si>
  <si>
    <t>QHJ-3</t>
  </si>
  <si>
    <r>
      <rPr>
        <sz val="10"/>
        <color theme="1"/>
        <rFont val="宋体"/>
        <charset val="134"/>
      </rPr>
      <t>涵管疏通</t>
    </r>
  </si>
  <si>
    <r>
      <rPr>
        <sz val="10"/>
        <color theme="1"/>
        <rFont val="Times New Roman"/>
        <charset val="134"/>
      </rPr>
      <t>m</t>
    </r>
    <r>
      <rPr>
        <vertAlign val="superscript"/>
        <sz val="10"/>
        <color theme="1"/>
        <rFont val="Times New Roman"/>
        <charset val="134"/>
      </rPr>
      <t>3</t>
    </r>
  </si>
  <si>
    <t>QHJ-4</t>
  </si>
  <si>
    <r>
      <rPr>
        <sz val="10"/>
        <color theme="1"/>
        <rFont val="宋体"/>
        <charset val="134"/>
      </rPr>
      <t>桥梁月度检查</t>
    </r>
  </si>
  <si>
    <r>
      <rPr>
        <sz val="10"/>
        <rFont val="宋体"/>
        <charset val="134"/>
      </rPr>
      <t>桥伸缩缝清理保养</t>
    </r>
  </si>
  <si>
    <r>
      <rPr>
        <sz val="10"/>
        <rFont val="宋体"/>
        <charset val="134"/>
      </rPr>
      <t>疏通泄水孔</t>
    </r>
  </si>
  <si>
    <r>
      <rPr>
        <sz val="10"/>
        <rFont val="宋体"/>
        <charset val="134"/>
      </rPr>
      <t>道</t>
    </r>
  </si>
  <si>
    <r>
      <rPr>
        <sz val="10"/>
        <rFont val="宋体"/>
        <charset val="134"/>
      </rPr>
      <t>涵管疏通</t>
    </r>
  </si>
  <si>
    <r>
      <rPr>
        <sz val="10"/>
        <rFont val="宋体"/>
        <charset val="134"/>
      </rPr>
      <t>桥梁月度检查</t>
    </r>
  </si>
  <si>
    <r>
      <rPr>
        <b/>
        <sz val="10"/>
        <rFont val="Times New Roman"/>
        <charset val="134"/>
      </rPr>
      <t>400-1</t>
    </r>
    <r>
      <rPr>
        <b/>
        <sz val="10"/>
        <rFont val="宋体"/>
        <charset val="134"/>
      </rPr>
      <t>章小计</t>
    </r>
    <r>
      <rPr>
        <b/>
        <sz val="10"/>
        <rFont val="Times New Roman"/>
        <charset val="134"/>
      </rPr>
      <t xml:space="preserve">   </t>
    </r>
    <r>
      <rPr>
        <b/>
        <sz val="10"/>
        <rFont val="宋体"/>
        <charset val="134"/>
      </rPr>
      <t>人民币</t>
    </r>
  </si>
  <si>
    <r>
      <rPr>
        <b/>
        <sz val="18"/>
        <rFont val="宋体"/>
        <charset val="134"/>
      </rPr>
      <t>第</t>
    </r>
    <r>
      <rPr>
        <b/>
        <sz val="18"/>
        <rFont val="Times New Roman"/>
        <charset val="134"/>
      </rPr>
      <t>400-2</t>
    </r>
    <r>
      <rPr>
        <b/>
        <sz val="18"/>
        <rFont val="宋体"/>
        <charset val="134"/>
      </rPr>
      <t>章</t>
    </r>
    <r>
      <rPr>
        <b/>
        <sz val="18"/>
        <rFont val="Times New Roman"/>
        <charset val="134"/>
      </rPr>
      <t xml:space="preserve">   </t>
    </r>
    <r>
      <rPr>
        <b/>
        <sz val="18"/>
        <rFont val="宋体"/>
        <charset val="134"/>
      </rPr>
      <t>桥梁、涵洞（单价类）（年度）</t>
    </r>
  </si>
  <si>
    <t>QHD-1</t>
  </si>
  <si>
    <r>
      <rPr>
        <sz val="10"/>
        <color theme="1"/>
        <rFont val="宋体"/>
        <charset val="134"/>
      </rPr>
      <t>桥梁伸缩缝免维护填缝材料</t>
    </r>
  </si>
  <si>
    <t>QHD-2</t>
  </si>
  <si>
    <r>
      <rPr>
        <sz val="10"/>
        <color theme="1"/>
        <rFont val="宋体"/>
        <charset val="134"/>
      </rPr>
      <t>桥梁伸缩缝混凝土裂缝处置（丙烯酸酯胶灌缝）</t>
    </r>
  </si>
  <si>
    <t>QHD-3</t>
  </si>
  <si>
    <r>
      <rPr>
        <sz val="10"/>
        <rFont val="宋体"/>
        <charset val="134"/>
      </rPr>
      <t>桥梁排水管更换维修</t>
    </r>
  </si>
  <si>
    <t>QHD-4</t>
  </si>
  <si>
    <r>
      <rPr>
        <sz val="10"/>
        <color theme="1"/>
        <rFont val="宋体"/>
        <charset val="134"/>
      </rPr>
      <t>桥梁组合式钢护栏维修</t>
    </r>
  </si>
  <si>
    <t>QHD-5</t>
  </si>
  <si>
    <r>
      <rPr>
        <sz val="10"/>
        <rFont val="宋体"/>
        <charset val="134"/>
      </rPr>
      <t>桥台侧墙文化石装饰维修</t>
    </r>
  </si>
  <si>
    <t>QHD-6</t>
  </si>
  <si>
    <r>
      <rPr>
        <sz val="10"/>
        <color theme="1"/>
        <rFont val="宋体"/>
        <charset val="134"/>
      </rPr>
      <t>管涵更换维修</t>
    </r>
  </si>
  <si>
    <r>
      <rPr>
        <sz val="10"/>
        <rFont val="宋体"/>
        <charset val="134"/>
      </rPr>
      <t>钢筋混凝土圆管涵（直径</t>
    </r>
    <r>
      <rPr>
        <sz val="10"/>
        <rFont val="Times New Roman"/>
        <charset val="134"/>
      </rPr>
      <t>30-50</t>
    </r>
    <r>
      <rPr>
        <sz val="10"/>
        <rFont val="宋体"/>
        <charset val="134"/>
      </rPr>
      <t>）维修</t>
    </r>
  </si>
  <si>
    <r>
      <rPr>
        <sz val="10"/>
        <rFont val="宋体"/>
        <charset val="134"/>
      </rPr>
      <t>管涵更换维修</t>
    </r>
    <r>
      <rPr>
        <sz val="10"/>
        <rFont val="Times New Roman"/>
        <charset val="134"/>
      </rPr>
      <t>(</t>
    </r>
    <r>
      <rPr>
        <sz val="10"/>
        <rFont val="宋体"/>
        <charset val="134"/>
      </rPr>
      <t>钢筋砼</t>
    </r>
    <r>
      <rPr>
        <sz val="10"/>
        <rFont val="Times New Roman"/>
        <charset val="134"/>
      </rPr>
      <t>DN1000)</t>
    </r>
  </si>
  <si>
    <r>
      <rPr>
        <sz val="10"/>
        <rFont val="宋体"/>
        <charset val="134"/>
      </rPr>
      <t>管涵更换维修</t>
    </r>
    <r>
      <rPr>
        <sz val="10"/>
        <rFont val="Times New Roman"/>
        <charset val="134"/>
      </rPr>
      <t>(U</t>
    </r>
    <r>
      <rPr>
        <sz val="10"/>
        <rFont val="Times New Roman"/>
        <charset val="134"/>
      </rPr>
      <t xml:space="preserve">PVC </t>
    </r>
    <r>
      <rPr>
        <sz val="10"/>
        <rFont val="宋体"/>
        <charset val="134"/>
      </rPr>
      <t>直径</t>
    </r>
    <r>
      <rPr>
        <sz val="10"/>
        <rFont val="Times New Roman"/>
        <charset val="134"/>
      </rPr>
      <t>300-500)</t>
    </r>
  </si>
  <si>
    <t>QHD-7</t>
  </si>
  <si>
    <r>
      <rPr>
        <sz val="10"/>
        <color theme="1"/>
        <rFont val="宋体"/>
        <charset val="134"/>
      </rPr>
      <t>栏杆系刷白</t>
    </r>
  </si>
  <si>
    <r>
      <rPr>
        <sz val="10"/>
        <color theme="1"/>
        <rFont val="宋体"/>
        <charset val="134"/>
      </rPr>
      <t>混凝土防撞墙护栏</t>
    </r>
  </si>
  <si>
    <r>
      <rPr>
        <sz val="10"/>
        <color theme="1"/>
        <rFont val="宋体"/>
        <charset val="134"/>
      </rPr>
      <t>组合式护栏（</t>
    </r>
    <r>
      <rPr>
        <sz val="10"/>
        <color theme="1"/>
        <rFont val="Times New Roman"/>
        <charset val="134"/>
      </rPr>
      <t>φ100</t>
    </r>
    <r>
      <rPr>
        <sz val="10"/>
        <color theme="1"/>
        <rFont val="宋体"/>
        <charset val="134"/>
      </rPr>
      <t>钢管）</t>
    </r>
  </si>
  <si>
    <r>
      <rPr>
        <sz val="10"/>
        <color theme="1"/>
        <rFont val="宋体"/>
        <charset val="134"/>
      </rPr>
      <t>延米</t>
    </r>
  </si>
  <si>
    <r>
      <rPr>
        <sz val="10"/>
        <color theme="1"/>
        <rFont val="宋体"/>
        <charset val="134"/>
      </rPr>
      <t>组合式护栏（方钢）</t>
    </r>
  </si>
  <si>
    <r>
      <rPr>
        <sz val="10"/>
        <color theme="1"/>
        <rFont val="宋体"/>
        <charset val="134"/>
      </rPr>
      <t>混凝土防撞墙护栏</t>
    </r>
    <r>
      <rPr>
        <sz val="10"/>
        <color theme="1"/>
        <rFont val="Times New Roman"/>
        <charset val="134"/>
      </rPr>
      <t>(</t>
    </r>
    <r>
      <rPr>
        <sz val="10"/>
        <color theme="1"/>
        <rFont val="宋体"/>
        <charset val="134"/>
      </rPr>
      <t>双组分长效型</t>
    </r>
    <r>
      <rPr>
        <sz val="10"/>
        <color theme="1"/>
        <rFont val="Times New Roman"/>
        <charset val="134"/>
      </rPr>
      <t>)</t>
    </r>
  </si>
  <si>
    <r>
      <rPr>
        <b/>
        <sz val="10"/>
        <rFont val="Times New Roman"/>
        <charset val="134"/>
      </rPr>
      <t>400-2</t>
    </r>
    <r>
      <rPr>
        <b/>
        <sz val="10"/>
        <rFont val="宋体"/>
        <charset val="134"/>
      </rPr>
      <t>章小计</t>
    </r>
    <r>
      <rPr>
        <b/>
        <sz val="10"/>
        <rFont val="Times New Roman"/>
        <charset val="134"/>
      </rPr>
      <t xml:space="preserve">   </t>
    </r>
    <r>
      <rPr>
        <b/>
        <sz val="10"/>
        <rFont val="宋体"/>
        <charset val="134"/>
      </rPr>
      <t>人民币</t>
    </r>
  </si>
  <si>
    <r>
      <rPr>
        <b/>
        <sz val="18"/>
        <rFont val="宋体"/>
        <charset val="134"/>
      </rPr>
      <t>第</t>
    </r>
    <r>
      <rPr>
        <b/>
        <sz val="18"/>
        <rFont val="Times New Roman"/>
        <charset val="134"/>
      </rPr>
      <t>600-1</t>
    </r>
    <r>
      <rPr>
        <b/>
        <sz val="18"/>
        <rFont val="宋体"/>
        <charset val="134"/>
      </rPr>
      <t>章</t>
    </r>
    <r>
      <rPr>
        <b/>
        <sz val="18"/>
        <rFont val="Times New Roman"/>
        <charset val="134"/>
      </rPr>
      <t xml:space="preserve">   </t>
    </r>
    <r>
      <rPr>
        <b/>
        <sz val="18"/>
        <rFont val="宋体"/>
        <charset val="134"/>
      </rPr>
      <t>安全设施及预埋管线（基价类）（年度）</t>
    </r>
  </si>
  <si>
    <t>JAJ-1</t>
  </si>
  <si>
    <r>
      <rPr>
        <sz val="10"/>
        <rFont val="宋体"/>
        <charset val="134"/>
      </rPr>
      <t>里程碑、百米桩、界碑、警示桩、防眩板等保洁扶正</t>
    </r>
  </si>
  <si>
    <r>
      <rPr>
        <sz val="10"/>
        <rFont val="宋体"/>
        <charset val="134"/>
      </rPr>
      <t>个</t>
    </r>
  </si>
  <si>
    <t>JAJ-2</t>
  </si>
  <si>
    <r>
      <rPr>
        <sz val="10"/>
        <rFont val="宋体"/>
        <charset val="134"/>
      </rPr>
      <t>波形钢板护拦保洁（机械）</t>
    </r>
  </si>
  <si>
    <t>JAJ-3</t>
  </si>
  <si>
    <r>
      <rPr>
        <sz val="10"/>
        <rFont val="宋体"/>
        <charset val="134"/>
      </rPr>
      <t>波形钢板护拦保洁（人工）</t>
    </r>
  </si>
  <si>
    <t>JAJ-4</t>
  </si>
  <si>
    <r>
      <rPr>
        <sz val="10"/>
        <rFont val="宋体"/>
        <charset val="134"/>
      </rPr>
      <t>隔音屏保洁（人工）</t>
    </r>
  </si>
  <si>
    <r>
      <rPr>
        <b/>
        <sz val="10"/>
        <rFont val="Times New Roman"/>
        <charset val="134"/>
      </rPr>
      <t>600-1</t>
    </r>
    <r>
      <rPr>
        <b/>
        <sz val="10"/>
        <rFont val="宋体"/>
        <charset val="134"/>
      </rPr>
      <t>章小计</t>
    </r>
    <r>
      <rPr>
        <b/>
        <sz val="10"/>
        <rFont val="Times New Roman"/>
        <charset val="134"/>
      </rPr>
      <t xml:space="preserve">   </t>
    </r>
    <r>
      <rPr>
        <b/>
        <sz val="10"/>
        <rFont val="宋体"/>
        <charset val="134"/>
      </rPr>
      <t>人民币</t>
    </r>
  </si>
  <si>
    <r>
      <rPr>
        <b/>
        <sz val="18"/>
        <rFont val="宋体"/>
        <charset val="134"/>
      </rPr>
      <t>第</t>
    </r>
    <r>
      <rPr>
        <b/>
        <sz val="18"/>
        <rFont val="Times New Roman"/>
        <charset val="134"/>
      </rPr>
      <t>600-2</t>
    </r>
    <r>
      <rPr>
        <b/>
        <sz val="18"/>
        <rFont val="宋体"/>
        <charset val="134"/>
      </rPr>
      <t>章</t>
    </r>
    <r>
      <rPr>
        <b/>
        <sz val="18"/>
        <rFont val="Times New Roman"/>
        <charset val="134"/>
      </rPr>
      <t xml:space="preserve">   </t>
    </r>
    <r>
      <rPr>
        <b/>
        <sz val="18"/>
        <rFont val="宋体"/>
        <charset val="134"/>
      </rPr>
      <t>安全设施及预埋管线（单价类）（年度）</t>
    </r>
  </si>
  <si>
    <t>JAD-1</t>
  </si>
  <si>
    <r>
      <rPr>
        <sz val="10"/>
        <color theme="1"/>
        <rFont val="宋体"/>
        <charset val="134"/>
      </rPr>
      <t>波形梁护栏钢板更换</t>
    </r>
  </si>
  <si>
    <r>
      <rPr>
        <sz val="10"/>
        <rFont val="宋体"/>
        <charset val="134"/>
      </rPr>
      <t>单面三波护栏更换（</t>
    </r>
    <r>
      <rPr>
        <sz val="10"/>
        <rFont val="Times New Roman"/>
        <charset val="134"/>
      </rPr>
      <t>SB</t>
    </r>
    <r>
      <rPr>
        <sz val="10"/>
        <rFont val="宋体"/>
        <charset val="134"/>
      </rPr>
      <t>级）</t>
    </r>
  </si>
  <si>
    <t>JAD-2</t>
  </si>
  <si>
    <r>
      <rPr>
        <sz val="10"/>
        <color theme="1"/>
        <rFont val="宋体"/>
        <charset val="134"/>
      </rPr>
      <t>里程碑牌补缺、更换</t>
    </r>
  </si>
  <si>
    <r>
      <rPr>
        <sz val="10"/>
        <rFont val="宋体"/>
        <charset val="134"/>
      </rPr>
      <t>里程碑牌补缺、更换</t>
    </r>
  </si>
  <si>
    <r>
      <rPr>
        <sz val="10"/>
        <rFont val="宋体"/>
        <charset val="134"/>
      </rPr>
      <t>根</t>
    </r>
  </si>
  <si>
    <r>
      <rPr>
        <sz val="10"/>
        <rFont val="宋体"/>
        <charset val="134"/>
      </rPr>
      <t>警示桩补缺、更换</t>
    </r>
  </si>
  <si>
    <r>
      <rPr>
        <sz val="10"/>
        <rFont val="宋体"/>
        <charset val="134"/>
      </rPr>
      <t>道口标注</t>
    </r>
    <r>
      <rPr>
        <sz val="10"/>
        <rFont val="Times New Roman"/>
        <charset val="134"/>
      </rPr>
      <t>φ114*1200mm</t>
    </r>
    <r>
      <rPr>
        <sz val="10"/>
        <rFont val="宋体"/>
        <charset val="134"/>
      </rPr>
      <t>（钻孔取芯）</t>
    </r>
  </si>
  <si>
    <t>JAD-3</t>
  </si>
  <si>
    <r>
      <rPr>
        <sz val="10"/>
        <rFont val="宋体"/>
        <charset val="134"/>
      </rPr>
      <t>热熔标线</t>
    </r>
  </si>
  <si>
    <t>JAD-4</t>
  </si>
  <si>
    <r>
      <rPr>
        <sz val="10"/>
        <color theme="1"/>
        <rFont val="宋体"/>
        <charset val="134"/>
      </rPr>
      <t>轮廓标补缺、更换</t>
    </r>
  </si>
  <si>
    <r>
      <rPr>
        <sz val="10"/>
        <color indexed="8"/>
        <rFont val="宋体"/>
        <charset val="134"/>
      </rPr>
      <t>柱式轮廓标补缺、更换</t>
    </r>
  </si>
  <si>
    <r>
      <rPr>
        <sz val="9"/>
        <color indexed="8"/>
        <rFont val="宋体"/>
        <charset val="134"/>
      </rPr>
      <t>个</t>
    </r>
  </si>
  <si>
    <r>
      <rPr>
        <sz val="10"/>
        <color indexed="8"/>
        <rFont val="宋体"/>
        <charset val="134"/>
      </rPr>
      <t>附着式轮廓标补缺、更换</t>
    </r>
  </si>
  <si>
    <t>JAD-5</t>
  </si>
  <si>
    <r>
      <rPr>
        <sz val="10"/>
        <rFont val="宋体"/>
        <charset val="134"/>
      </rPr>
      <t>防眩板更换</t>
    </r>
  </si>
  <si>
    <t>JAD-6</t>
  </si>
  <si>
    <r>
      <rPr>
        <sz val="10"/>
        <rFont val="宋体"/>
        <charset val="134"/>
      </rPr>
      <t>护网维修</t>
    </r>
  </si>
  <si>
    <t>JAD-9</t>
  </si>
  <si>
    <r>
      <rPr>
        <sz val="10"/>
        <rFont val="宋体"/>
        <charset val="134"/>
      </rPr>
      <t>公里碑支架</t>
    </r>
  </si>
  <si>
    <t>JAD-10</t>
  </si>
  <si>
    <r>
      <rPr>
        <sz val="10"/>
        <rFont val="宋体"/>
        <charset val="134"/>
      </rPr>
      <t>百米桩支架</t>
    </r>
  </si>
  <si>
    <t>JAD-12</t>
  </si>
  <si>
    <r>
      <rPr>
        <sz val="10"/>
        <rFont val="宋体"/>
        <charset val="134"/>
      </rPr>
      <t>镜面轮廓标</t>
    </r>
  </si>
  <si>
    <t>JAD-8</t>
  </si>
  <si>
    <r>
      <rPr>
        <sz val="10"/>
        <rFont val="宋体"/>
        <charset val="134"/>
      </rPr>
      <t>隔音屏维修更换</t>
    </r>
  </si>
  <si>
    <t>JAD-11</t>
  </si>
  <si>
    <r>
      <rPr>
        <sz val="10"/>
        <rFont val="宋体"/>
        <charset val="134"/>
      </rPr>
      <t>隔音屏维修（更换螺栓）</t>
    </r>
  </si>
  <si>
    <t>JAD-7</t>
  </si>
  <si>
    <r>
      <rPr>
        <sz val="10"/>
        <rFont val="宋体"/>
        <charset val="134"/>
      </rPr>
      <t>柔性警示桩</t>
    </r>
  </si>
  <si>
    <r>
      <rPr>
        <b/>
        <sz val="10"/>
        <rFont val="Times New Roman"/>
        <charset val="134"/>
      </rPr>
      <t>600-2</t>
    </r>
    <r>
      <rPr>
        <b/>
        <sz val="10"/>
        <rFont val="宋体"/>
        <charset val="134"/>
      </rPr>
      <t>章小计</t>
    </r>
    <r>
      <rPr>
        <b/>
        <sz val="10"/>
        <rFont val="Times New Roman"/>
        <charset val="134"/>
      </rPr>
      <t xml:space="preserve">   </t>
    </r>
    <r>
      <rPr>
        <b/>
        <sz val="10"/>
        <rFont val="宋体"/>
        <charset val="134"/>
      </rPr>
      <t>人民币</t>
    </r>
  </si>
  <si>
    <r>
      <rPr>
        <b/>
        <sz val="18"/>
        <rFont val="宋体"/>
        <charset val="134"/>
      </rPr>
      <t>第</t>
    </r>
    <r>
      <rPr>
        <b/>
        <sz val="18"/>
        <rFont val="Times New Roman"/>
        <charset val="134"/>
      </rPr>
      <t>700-1</t>
    </r>
    <r>
      <rPr>
        <b/>
        <sz val="18"/>
        <rFont val="宋体"/>
        <charset val="134"/>
      </rPr>
      <t>章</t>
    </r>
    <r>
      <rPr>
        <b/>
        <sz val="18"/>
        <rFont val="Times New Roman"/>
        <charset val="134"/>
      </rPr>
      <t xml:space="preserve">   </t>
    </r>
    <r>
      <rPr>
        <b/>
        <sz val="18"/>
        <rFont val="宋体"/>
        <charset val="134"/>
      </rPr>
      <t>绿化及环境保护设施（基价类）（年度）</t>
    </r>
  </si>
  <si>
    <t>LHJ-1</t>
  </si>
  <si>
    <r>
      <rPr>
        <sz val="10"/>
        <rFont val="宋体"/>
        <charset val="134"/>
      </rPr>
      <t>乔木整枝抹芽修剪</t>
    </r>
  </si>
  <si>
    <r>
      <rPr>
        <sz val="10"/>
        <rFont val="宋体"/>
        <charset val="134"/>
      </rPr>
      <t>乔木（胸径）（</t>
    </r>
    <r>
      <rPr>
        <sz val="10"/>
        <rFont val="Times New Roman"/>
        <charset val="134"/>
      </rPr>
      <t>5CM</t>
    </r>
    <r>
      <rPr>
        <sz val="10"/>
        <rFont val="宋体"/>
        <charset val="134"/>
      </rPr>
      <t>以内）</t>
    </r>
  </si>
  <si>
    <r>
      <rPr>
        <sz val="10"/>
        <rFont val="宋体"/>
        <charset val="134"/>
      </rPr>
      <t>株</t>
    </r>
  </si>
  <si>
    <r>
      <rPr>
        <sz val="10"/>
        <rFont val="宋体"/>
        <charset val="134"/>
      </rPr>
      <t>乔木（胸径）（</t>
    </r>
    <r>
      <rPr>
        <sz val="10"/>
        <rFont val="Times New Roman"/>
        <charset val="134"/>
      </rPr>
      <t>5cm-30cm</t>
    </r>
    <r>
      <rPr>
        <sz val="10"/>
        <rFont val="宋体"/>
        <charset val="134"/>
      </rPr>
      <t>）</t>
    </r>
  </si>
  <si>
    <t>LHJ-2</t>
  </si>
  <si>
    <r>
      <rPr>
        <sz val="10"/>
        <rFont val="宋体"/>
        <charset val="134"/>
      </rPr>
      <t>灌木整枝抹芽修剪</t>
    </r>
  </si>
  <si>
    <r>
      <rPr>
        <sz val="10"/>
        <rFont val="宋体"/>
        <charset val="134"/>
      </rPr>
      <t>机械灌木（冠径</t>
    </r>
    <r>
      <rPr>
        <sz val="10"/>
        <rFont val="Times New Roman"/>
        <charset val="134"/>
      </rPr>
      <t>80</t>
    </r>
    <r>
      <rPr>
        <sz val="10"/>
        <rFont val="宋体"/>
        <charset val="134"/>
      </rPr>
      <t>公分以上）</t>
    </r>
  </si>
  <si>
    <r>
      <rPr>
        <sz val="10"/>
        <rFont val="宋体"/>
        <charset val="134"/>
      </rPr>
      <t>机械修剪绿篱</t>
    </r>
  </si>
  <si>
    <t>LHJ-3</t>
  </si>
  <si>
    <r>
      <rPr>
        <sz val="10"/>
        <rFont val="宋体"/>
        <charset val="134"/>
      </rPr>
      <t>中分带拔草</t>
    </r>
  </si>
  <si>
    <t>LHJ-4</t>
  </si>
  <si>
    <r>
      <rPr>
        <sz val="10"/>
        <rFont val="宋体"/>
        <charset val="134"/>
      </rPr>
      <t>人工乔木刷白</t>
    </r>
    <r>
      <rPr>
        <sz val="10"/>
        <rFont val="Times New Roman"/>
        <charset val="134"/>
      </rPr>
      <t>(5</t>
    </r>
    <r>
      <rPr>
        <sz val="10"/>
        <rFont val="宋体"/>
        <charset val="134"/>
      </rPr>
      <t>以内</t>
    </r>
    <r>
      <rPr>
        <sz val="10"/>
        <rFont val="Times New Roman"/>
        <charset val="134"/>
      </rPr>
      <t>)</t>
    </r>
  </si>
  <si>
    <t>LHJ-5</t>
  </si>
  <si>
    <r>
      <rPr>
        <sz val="10"/>
        <rFont val="宋体"/>
        <charset val="134"/>
      </rPr>
      <t>绿化浇水</t>
    </r>
  </si>
  <si>
    <t>LHJ-6</t>
  </si>
  <si>
    <r>
      <rPr>
        <sz val="10"/>
        <rFont val="宋体"/>
        <charset val="134"/>
      </rPr>
      <t>绿化扶正</t>
    </r>
  </si>
  <si>
    <r>
      <rPr>
        <sz val="10"/>
        <rFont val="宋体"/>
        <charset val="134"/>
      </rPr>
      <t>乔木（胸径）（</t>
    </r>
    <r>
      <rPr>
        <sz val="10"/>
        <rFont val="Times New Roman"/>
        <charset val="134"/>
      </rPr>
      <t>5—10CM</t>
    </r>
    <r>
      <rPr>
        <sz val="10"/>
        <rFont val="宋体"/>
        <charset val="134"/>
      </rPr>
      <t>）</t>
    </r>
  </si>
  <si>
    <r>
      <rPr>
        <sz val="10"/>
        <rFont val="宋体"/>
        <charset val="134"/>
      </rPr>
      <t>乔木（胸径）（</t>
    </r>
    <r>
      <rPr>
        <sz val="10"/>
        <rFont val="Times New Roman"/>
        <charset val="134"/>
      </rPr>
      <t>10—20CM</t>
    </r>
    <r>
      <rPr>
        <sz val="10"/>
        <rFont val="宋体"/>
        <charset val="134"/>
      </rPr>
      <t>）</t>
    </r>
  </si>
  <si>
    <r>
      <rPr>
        <sz val="10"/>
        <rFont val="宋体"/>
        <charset val="134"/>
      </rPr>
      <t>灌木（冠径</t>
    </r>
    <r>
      <rPr>
        <sz val="10"/>
        <rFont val="Times New Roman"/>
        <charset val="134"/>
      </rPr>
      <t>80</t>
    </r>
    <r>
      <rPr>
        <sz val="10"/>
        <rFont val="宋体"/>
        <charset val="134"/>
      </rPr>
      <t>公分以上）</t>
    </r>
  </si>
  <si>
    <r>
      <rPr>
        <sz val="10"/>
        <rFont val="宋体"/>
        <charset val="134"/>
      </rPr>
      <t>灌木（高</t>
    </r>
    <r>
      <rPr>
        <sz val="10"/>
        <rFont val="Times New Roman"/>
        <charset val="134"/>
      </rPr>
      <t>1.5M</t>
    </r>
    <r>
      <rPr>
        <sz val="10"/>
        <rFont val="宋体"/>
        <charset val="134"/>
      </rPr>
      <t>以下）</t>
    </r>
  </si>
  <si>
    <r>
      <rPr>
        <b/>
        <sz val="10"/>
        <rFont val="Times New Roman"/>
        <charset val="134"/>
      </rPr>
      <t>700-1</t>
    </r>
    <r>
      <rPr>
        <b/>
        <sz val="10"/>
        <rFont val="宋体"/>
        <charset val="134"/>
      </rPr>
      <t>章小计</t>
    </r>
    <r>
      <rPr>
        <b/>
        <sz val="10"/>
        <rFont val="Times New Roman"/>
        <charset val="134"/>
      </rPr>
      <t xml:space="preserve">   </t>
    </r>
    <r>
      <rPr>
        <b/>
        <sz val="10"/>
        <rFont val="宋体"/>
        <charset val="134"/>
      </rPr>
      <t>人民币</t>
    </r>
  </si>
  <si>
    <r>
      <rPr>
        <b/>
        <sz val="18"/>
        <rFont val="宋体"/>
        <charset val="134"/>
      </rPr>
      <t>第</t>
    </r>
    <r>
      <rPr>
        <b/>
        <sz val="18"/>
        <rFont val="Times New Roman"/>
        <charset val="134"/>
      </rPr>
      <t>700-2</t>
    </r>
    <r>
      <rPr>
        <b/>
        <sz val="18"/>
        <rFont val="宋体"/>
        <charset val="134"/>
      </rPr>
      <t>章</t>
    </r>
    <r>
      <rPr>
        <b/>
        <sz val="18"/>
        <rFont val="Times New Roman"/>
        <charset val="134"/>
      </rPr>
      <t xml:space="preserve">   </t>
    </r>
    <r>
      <rPr>
        <b/>
        <sz val="18"/>
        <rFont val="宋体"/>
        <charset val="134"/>
      </rPr>
      <t>绿化及环境保护设施（单价类）（年度）</t>
    </r>
  </si>
  <si>
    <t>LHD-1</t>
  </si>
  <si>
    <r>
      <rPr>
        <sz val="10"/>
        <rFont val="宋体"/>
        <charset val="134"/>
      </rPr>
      <t>红叶石楠球（</t>
    </r>
    <r>
      <rPr>
        <sz val="10"/>
        <rFont val="Times New Roman"/>
        <charset val="134"/>
      </rPr>
      <t>P:120-150cm</t>
    </r>
    <r>
      <rPr>
        <sz val="10"/>
        <rFont val="宋体"/>
        <charset val="134"/>
      </rPr>
      <t>）</t>
    </r>
  </si>
  <si>
    <t>LHD-2</t>
  </si>
  <si>
    <r>
      <rPr>
        <sz val="10"/>
        <rFont val="宋体"/>
        <charset val="134"/>
      </rPr>
      <t>红叶石楠（</t>
    </r>
    <r>
      <rPr>
        <sz val="10"/>
        <rFont val="Times New Roman"/>
        <charset val="134"/>
      </rPr>
      <t>H:60-70cm</t>
    </r>
    <r>
      <rPr>
        <sz val="10"/>
        <rFont val="宋体"/>
        <charset val="134"/>
      </rPr>
      <t>，</t>
    </r>
    <r>
      <rPr>
        <sz val="10"/>
        <rFont val="Times New Roman"/>
        <charset val="134"/>
      </rPr>
      <t>20</t>
    </r>
    <r>
      <rPr>
        <sz val="10"/>
        <rFont val="宋体"/>
        <charset val="134"/>
      </rPr>
      <t>株</t>
    </r>
    <r>
      <rPr>
        <sz val="10"/>
        <rFont val="Times New Roman"/>
        <charset val="134"/>
      </rPr>
      <t>/</t>
    </r>
    <r>
      <rPr>
        <sz val="10"/>
        <rFont val="宋体"/>
        <charset val="134"/>
      </rPr>
      <t>平）</t>
    </r>
  </si>
  <si>
    <t>LHD-3</t>
  </si>
  <si>
    <r>
      <rPr>
        <sz val="10"/>
        <rFont val="宋体"/>
        <charset val="134"/>
      </rPr>
      <t>海桐苗（</t>
    </r>
    <r>
      <rPr>
        <sz val="10"/>
        <rFont val="Times New Roman"/>
        <charset val="134"/>
      </rPr>
      <t>H:50-60cm</t>
    </r>
    <r>
      <rPr>
        <sz val="10"/>
        <rFont val="宋体"/>
        <charset val="134"/>
      </rPr>
      <t>，</t>
    </r>
    <r>
      <rPr>
        <sz val="10"/>
        <rFont val="Times New Roman"/>
        <charset val="134"/>
      </rPr>
      <t>20</t>
    </r>
    <r>
      <rPr>
        <sz val="10"/>
        <rFont val="宋体"/>
        <charset val="134"/>
      </rPr>
      <t>株</t>
    </r>
    <r>
      <rPr>
        <sz val="10"/>
        <rFont val="Times New Roman"/>
        <charset val="134"/>
      </rPr>
      <t>/</t>
    </r>
    <r>
      <rPr>
        <sz val="10"/>
        <rFont val="宋体"/>
        <charset val="134"/>
      </rPr>
      <t>平）</t>
    </r>
  </si>
  <si>
    <t>LHD-4</t>
  </si>
  <si>
    <r>
      <rPr>
        <sz val="10"/>
        <rFont val="宋体"/>
        <charset val="134"/>
      </rPr>
      <t>金边黄杨（</t>
    </r>
    <r>
      <rPr>
        <sz val="10"/>
        <rFont val="Times New Roman"/>
        <charset val="134"/>
      </rPr>
      <t>H:50-60cm</t>
    </r>
    <r>
      <rPr>
        <sz val="10"/>
        <rFont val="宋体"/>
        <charset val="134"/>
      </rPr>
      <t>，</t>
    </r>
    <r>
      <rPr>
        <sz val="10"/>
        <rFont val="Times New Roman"/>
        <charset val="134"/>
      </rPr>
      <t>20</t>
    </r>
    <r>
      <rPr>
        <sz val="10"/>
        <rFont val="宋体"/>
        <charset val="134"/>
      </rPr>
      <t>株</t>
    </r>
    <r>
      <rPr>
        <sz val="10"/>
        <rFont val="Times New Roman"/>
        <charset val="134"/>
      </rPr>
      <t>/</t>
    </r>
    <r>
      <rPr>
        <sz val="10"/>
        <rFont val="宋体"/>
        <charset val="134"/>
      </rPr>
      <t>平）</t>
    </r>
  </si>
  <si>
    <t>LHD-5</t>
  </si>
  <si>
    <r>
      <rPr>
        <sz val="10"/>
        <rFont val="宋体"/>
        <charset val="134"/>
      </rPr>
      <t>铺草皮</t>
    </r>
  </si>
  <si>
    <t>LHD-6</t>
  </si>
  <si>
    <r>
      <rPr>
        <sz val="10"/>
        <rFont val="宋体"/>
        <charset val="134"/>
      </rPr>
      <t>刨伐死树、树根（胸径</t>
    </r>
    <r>
      <rPr>
        <sz val="10"/>
        <rFont val="Times New Roman"/>
        <charset val="134"/>
      </rPr>
      <t>15CM</t>
    </r>
    <r>
      <rPr>
        <sz val="10"/>
        <rFont val="宋体"/>
        <charset val="134"/>
      </rPr>
      <t>以下，含</t>
    </r>
    <r>
      <rPr>
        <sz val="10"/>
        <rFont val="Times New Roman"/>
        <charset val="134"/>
      </rPr>
      <t>15CM</t>
    </r>
    <r>
      <rPr>
        <sz val="10"/>
        <rFont val="宋体"/>
        <charset val="134"/>
      </rPr>
      <t>）</t>
    </r>
  </si>
  <si>
    <t>LHD-7</t>
  </si>
  <si>
    <r>
      <rPr>
        <sz val="10"/>
        <rFont val="宋体"/>
        <charset val="134"/>
      </rPr>
      <t>刨伐大乔木死树、树根（胸径</t>
    </r>
    <r>
      <rPr>
        <sz val="10"/>
        <rFont val="Times New Roman"/>
        <charset val="134"/>
      </rPr>
      <t>15CM</t>
    </r>
    <r>
      <rPr>
        <sz val="10"/>
        <rFont val="宋体"/>
        <charset val="134"/>
      </rPr>
      <t>以上）</t>
    </r>
  </si>
  <si>
    <t>LHD-8</t>
  </si>
  <si>
    <r>
      <rPr>
        <sz val="10"/>
        <rFont val="宋体"/>
        <charset val="134"/>
      </rPr>
      <t>高大乔木修剪（登高车作业）</t>
    </r>
  </si>
  <si>
    <t>LHD-9</t>
  </si>
  <si>
    <r>
      <rPr>
        <sz val="10"/>
        <rFont val="宋体"/>
        <charset val="134"/>
      </rPr>
      <t>树木虫灾病害处治</t>
    </r>
  </si>
  <si>
    <r>
      <rPr>
        <sz val="10"/>
        <rFont val="宋体"/>
        <charset val="134"/>
      </rPr>
      <t>机械乔木喷药（高</t>
    </r>
    <r>
      <rPr>
        <sz val="10"/>
        <rFont val="Times New Roman"/>
        <charset val="134"/>
      </rPr>
      <t>3-10M</t>
    </r>
    <r>
      <rPr>
        <sz val="10"/>
        <rFont val="宋体"/>
        <charset val="134"/>
      </rPr>
      <t>）</t>
    </r>
  </si>
  <si>
    <r>
      <rPr>
        <sz val="10"/>
        <rFont val="宋体"/>
        <charset val="134"/>
      </rPr>
      <t>机械灌木喷药</t>
    </r>
    <r>
      <rPr>
        <sz val="10"/>
        <rFont val="Times New Roman"/>
        <charset val="134"/>
      </rPr>
      <t xml:space="preserve"> </t>
    </r>
    <r>
      <rPr>
        <sz val="10"/>
        <rFont val="宋体"/>
        <charset val="134"/>
      </rPr>
      <t>（高</t>
    </r>
    <r>
      <rPr>
        <sz val="10"/>
        <rFont val="Times New Roman"/>
        <charset val="134"/>
      </rPr>
      <t>1.5M</t>
    </r>
    <r>
      <rPr>
        <sz val="10"/>
        <rFont val="宋体"/>
        <charset val="134"/>
      </rPr>
      <t>以下）</t>
    </r>
  </si>
  <si>
    <r>
      <rPr>
        <sz val="10"/>
        <rFont val="宋体"/>
        <charset val="134"/>
      </rPr>
      <t>草皮虫灾病害处治</t>
    </r>
  </si>
  <si>
    <r>
      <rPr>
        <b/>
        <sz val="10"/>
        <rFont val="Times New Roman"/>
        <charset val="134"/>
      </rPr>
      <t>700-2</t>
    </r>
    <r>
      <rPr>
        <b/>
        <sz val="10"/>
        <rFont val="宋体"/>
        <charset val="134"/>
      </rPr>
      <t>章小计</t>
    </r>
    <r>
      <rPr>
        <b/>
        <sz val="10"/>
        <rFont val="Times New Roman"/>
        <charset val="134"/>
      </rPr>
      <t xml:space="preserve">   </t>
    </r>
    <r>
      <rPr>
        <b/>
        <sz val="10"/>
        <rFont val="宋体"/>
        <charset val="134"/>
      </rPr>
      <t>人民币</t>
    </r>
  </si>
  <si>
    <r>
      <rPr>
        <b/>
        <sz val="18"/>
        <color theme="1"/>
        <rFont val="宋体"/>
        <charset val="134"/>
      </rPr>
      <t>第</t>
    </r>
    <r>
      <rPr>
        <b/>
        <sz val="18"/>
        <color theme="1"/>
        <rFont val="Times New Roman"/>
        <charset val="134"/>
      </rPr>
      <t>800</t>
    </r>
    <r>
      <rPr>
        <b/>
        <sz val="18"/>
        <color theme="1"/>
        <rFont val="宋体"/>
        <charset val="134"/>
      </rPr>
      <t>章</t>
    </r>
    <r>
      <rPr>
        <b/>
        <sz val="18"/>
        <color theme="1"/>
        <rFont val="Times New Roman"/>
        <charset val="134"/>
      </rPr>
      <t xml:space="preserve">  </t>
    </r>
    <r>
      <rPr>
        <b/>
        <sz val="18"/>
        <color theme="1"/>
        <rFont val="宋体"/>
        <charset val="134"/>
      </rPr>
      <t>交通量站点设施维护（基价类）（年度）</t>
    </r>
  </si>
  <si>
    <t>JTJ-1</t>
  </si>
  <si>
    <r>
      <rPr>
        <sz val="10"/>
        <color theme="1"/>
        <rFont val="宋体"/>
        <charset val="134"/>
      </rPr>
      <t>交通量站点设施维护</t>
    </r>
  </si>
  <si>
    <r>
      <rPr>
        <sz val="10"/>
        <color theme="1"/>
        <rFont val="宋体"/>
        <charset val="134"/>
      </rPr>
      <t>交通量站点设施维护（含</t>
    </r>
    <r>
      <rPr>
        <sz val="10"/>
        <color theme="1"/>
        <rFont val="Times New Roman"/>
        <charset val="134"/>
      </rPr>
      <t>X202</t>
    </r>
    <r>
      <rPr>
        <sz val="10"/>
        <color theme="1"/>
        <rFont val="宋体"/>
        <charset val="134"/>
      </rPr>
      <t>淳化街道周旺村站点）</t>
    </r>
  </si>
  <si>
    <r>
      <rPr>
        <sz val="10"/>
        <color theme="1"/>
        <rFont val="宋体"/>
        <charset val="134"/>
      </rPr>
      <t>交通量站点设施维护（含</t>
    </r>
    <r>
      <rPr>
        <sz val="10"/>
        <color theme="1"/>
        <rFont val="Times New Roman"/>
        <charset val="134"/>
      </rPr>
      <t>X103</t>
    </r>
    <r>
      <rPr>
        <sz val="10"/>
        <color theme="1"/>
        <rFont val="宋体"/>
        <charset val="134"/>
      </rPr>
      <t>禄口镇石埝村站点）</t>
    </r>
  </si>
  <si>
    <r>
      <rPr>
        <b/>
        <sz val="10"/>
        <color theme="1"/>
        <rFont val="Times New Roman"/>
        <charset val="134"/>
      </rPr>
      <t>800</t>
    </r>
    <r>
      <rPr>
        <b/>
        <sz val="10"/>
        <color theme="1"/>
        <rFont val="宋体"/>
        <charset val="134"/>
      </rPr>
      <t>章小计</t>
    </r>
    <r>
      <rPr>
        <b/>
        <sz val="10"/>
        <color theme="1"/>
        <rFont val="Times New Roman"/>
        <charset val="134"/>
      </rPr>
      <t xml:space="preserve">   </t>
    </r>
    <r>
      <rPr>
        <b/>
        <sz val="10"/>
        <color theme="1"/>
        <rFont val="宋体"/>
        <charset val="134"/>
      </rPr>
      <t>人民币</t>
    </r>
  </si>
  <si>
    <r>
      <rPr>
        <b/>
        <sz val="18"/>
        <color theme="1"/>
        <rFont val="宋体"/>
        <charset val="134"/>
      </rPr>
      <t>第</t>
    </r>
    <r>
      <rPr>
        <b/>
        <sz val="18"/>
        <color theme="1"/>
        <rFont val="Times New Roman"/>
        <charset val="134"/>
      </rPr>
      <t>900</t>
    </r>
    <r>
      <rPr>
        <b/>
        <sz val="18"/>
        <color theme="1"/>
        <rFont val="宋体"/>
        <charset val="134"/>
      </rPr>
      <t>章</t>
    </r>
    <r>
      <rPr>
        <b/>
        <sz val="18"/>
        <color theme="1"/>
        <rFont val="Times New Roman"/>
        <charset val="134"/>
      </rPr>
      <t xml:space="preserve">  </t>
    </r>
    <r>
      <rPr>
        <b/>
        <sz val="18"/>
        <color theme="1"/>
        <rFont val="宋体"/>
        <charset val="134"/>
      </rPr>
      <t>路网分中心运维（基价类）（年度）</t>
    </r>
  </si>
  <si>
    <t>1</t>
  </si>
  <si>
    <t>路网分中心运维</t>
  </si>
  <si>
    <t>LWJ-1</t>
  </si>
  <si>
    <r>
      <rPr>
        <b/>
        <sz val="10"/>
        <color theme="1"/>
        <rFont val="Times New Roman"/>
        <charset val="134"/>
      </rPr>
      <t>900</t>
    </r>
    <r>
      <rPr>
        <b/>
        <sz val="10"/>
        <color theme="1"/>
        <rFont val="宋体"/>
        <charset val="134"/>
      </rPr>
      <t>章小计</t>
    </r>
    <r>
      <rPr>
        <b/>
        <sz val="10"/>
        <color theme="1"/>
        <rFont val="Times New Roman"/>
        <charset val="134"/>
      </rPr>
      <t xml:space="preserve">   </t>
    </r>
    <r>
      <rPr>
        <b/>
        <sz val="10"/>
        <color theme="1"/>
        <rFont val="宋体"/>
        <charset val="134"/>
      </rPr>
      <t>人民币</t>
    </r>
  </si>
</sst>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0.00\)"/>
    <numFmt numFmtId="179" formatCode="0_);[Red]\(0\)"/>
    <numFmt numFmtId="180" formatCode="0.00_);[Red]\(0.00\)"/>
    <numFmt numFmtId="181" formatCode="0_);\(0\)"/>
    <numFmt numFmtId="182" formatCode="0.000_);[Red]\(0.000\)"/>
    <numFmt numFmtId="183" formatCode="0.000_ "/>
  </numFmts>
  <fonts count="59">
    <font>
      <sz val="11"/>
      <color theme="1"/>
      <name val="宋体"/>
      <charset val="134"/>
      <scheme val="minor"/>
    </font>
    <font>
      <sz val="11"/>
      <color theme="1"/>
      <name val="Times New Roman"/>
      <charset val="134"/>
    </font>
    <font>
      <sz val="12"/>
      <color theme="1"/>
      <name val="Times New Roman"/>
      <charset val="134"/>
    </font>
    <font>
      <b/>
      <sz val="18"/>
      <color theme="1"/>
      <name val="Times New Roman"/>
      <charset val="134"/>
    </font>
    <font>
      <sz val="10"/>
      <color theme="1"/>
      <name val="Times New Roman"/>
      <charset val="134"/>
    </font>
    <font>
      <b/>
      <sz val="10"/>
      <color theme="1"/>
      <name val="Times New Roman"/>
      <charset val="134"/>
    </font>
    <font>
      <b/>
      <sz val="10"/>
      <color theme="1"/>
      <name val="宋体"/>
      <charset val="134"/>
    </font>
    <font>
      <sz val="10"/>
      <color theme="1"/>
      <name val="宋体"/>
      <charset val="134"/>
    </font>
    <font>
      <sz val="10"/>
      <color indexed="8"/>
      <name val="Times New Roman"/>
      <charset val="134"/>
    </font>
    <font>
      <b/>
      <u/>
      <sz val="10"/>
      <color theme="1"/>
      <name val="Times New Roman"/>
      <charset val="134"/>
    </font>
    <font>
      <sz val="10"/>
      <name val="Times New Roman"/>
      <charset val="134"/>
    </font>
    <font>
      <b/>
      <sz val="11"/>
      <name val="Times New Roman"/>
      <charset val="134"/>
    </font>
    <font>
      <sz val="11"/>
      <name val="Times New Roman"/>
      <charset val="134"/>
    </font>
    <font>
      <sz val="12"/>
      <name val="Times New Roman"/>
      <charset val="134"/>
    </font>
    <font>
      <b/>
      <sz val="18"/>
      <name val="Times New Roman"/>
      <charset val="134"/>
    </font>
    <font>
      <b/>
      <sz val="10"/>
      <name val="Times New Roman"/>
      <charset val="134"/>
    </font>
    <font>
      <b/>
      <u/>
      <sz val="10"/>
      <name val="Times New Roman"/>
      <charset val="134"/>
    </font>
    <font>
      <sz val="9"/>
      <color indexed="8"/>
      <name val="Times New Roman"/>
      <charset val="134"/>
    </font>
    <font>
      <b/>
      <sz val="12"/>
      <name val="Times New Roman"/>
      <charset val="134"/>
    </font>
    <font>
      <sz val="9"/>
      <name val="Times New Roman"/>
      <charset val="134"/>
    </font>
    <font>
      <sz val="10"/>
      <name val="宋体"/>
      <charset val="134"/>
    </font>
    <font>
      <b/>
      <sz val="10"/>
      <name val="宋体"/>
      <charset val="134"/>
    </font>
    <font>
      <b/>
      <sz val="18"/>
      <name val="宋体"/>
      <charset val="134"/>
    </font>
    <font>
      <b/>
      <sz val="11"/>
      <name val="黑体"/>
      <charset val="134"/>
    </font>
    <font>
      <sz val="20"/>
      <name val="Times New Roman"/>
      <charset val="134"/>
    </font>
    <font>
      <b/>
      <sz val="20"/>
      <name val="Times New Roman"/>
      <charset val="134"/>
    </font>
    <font>
      <b/>
      <sz val="28"/>
      <name val="Times New Roman"/>
      <charset val="134"/>
    </font>
    <font>
      <b/>
      <sz val="16"/>
      <color theme="1"/>
      <name val="Times New Roman"/>
      <charset val="134"/>
    </font>
    <font>
      <b/>
      <sz val="16"/>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theme="1"/>
      <name val="宋体"/>
      <charset val="134"/>
    </font>
    <font>
      <vertAlign val="superscript"/>
      <sz val="10"/>
      <name val="Times New Roman"/>
      <charset val="134"/>
    </font>
    <font>
      <sz val="10"/>
      <color indexed="8"/>
      <name val="宋体"/>
      <charset val="134"/>
    </font>
    <font>
      <sz val="9"/>
      <color indexed="8"/>
      <name val="宋体"/>
      <charset val="134"/>
    </font>
    <font>
      <vertAlign val="superscript"/>
      <sz val="10"/>
      <color theme="1"/>
      <name val="Times New Roman"/>
      <charset val="134"/>
    </font>
    <font>
      <b/>
      <sz val="10"/>
      <name val="微软雅黑"/>
      <charset val="134"/>
    </font>
    <font>
      <b/>
      <sz val="20"/>
      <name val="宋体"/>
      <charset val="134"/>
    </font>
    <font>
      <b/>
      <sz val="28"/>
      <name val="宋体"/>
      <charset val="134"/>
    </font>
    <font>
      <b/>
      <sz val="16"/>
      <color theme="1"/>
      <name val="宋体"/>
      <charset val="134"/>
    </font>
    <font>
      <b/>
      <sz val="16"/>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2" fontId="0"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0"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lignment vertical="center"/>
    </xf>
    <xf numFmtId="0" fontId="35" fillId="0" borderId="0" applyNumberFormat="0" applyFill="0" applyBorder="0" applyAlignment="0" applyProtection="0">
      <alignment vertical="center"/>
    </xf>
    <xf numFmtId="0" fontId="0" fillId="8" borderId="14" applyNumberFormat="0" applyFont="0" applyAlignment="0" applyProtection="0">
      <alignment vertical="center"/>
    </xf>
    <xf numFmtId="0" fontId="32" fillId="9"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40" fillId="0" borderId="15" applyNumberFormat="0" applyFill="0" applyAlignment="0" applyProtection="0">
      <alignment vertical="center"/>
    </xf>
    <xf numFmtId="0" fontId="41" fillId="0" borderId="15" applyNumberFormat="0" applyFill="0" applyAlignment="0" applyProtection="0">
      <alignment vertical="center"/>
    </xf>
    <xf numFmtId="0" fontId="34" fillId="0" borderId="0"/>
    <xf numFmtId="0" fontId="32" fillId="10" borderId="0" applyNumberFormat="0" applyBorder="0" applyAlignment="0" applyProtection="0">
      <alignment vertical="center"/>
    </xf>
    <xf numFmtId="0" fontId="36" fillId="0" borderId="16" applyNumberFormat="0" applyFill="0" applyAlignment="0" applyProtection="0">
      <alignment vertical="center"/>
    </xf>
    <xf numFmtId="0" fontId="32" fillId="11" borderId="0" applyNumberFormat="0" applyBorder="0" applyAlignment="0" applyProtection="0">
      <alignment vertical="center"/>
    </xf>
    <xf numFmtId="0" fontId="42" fillId="12" borderId="17" applyNumberFormat="0" applyAlignment="0" applyProtection="0">
      <alignment vertical="center"/>
    </xf>
    <xf numFmtId="0" fontId="43" fillId="12" borderId="13" applyNumberFormat="0" applyAlignment="0" applyProtection="0">
      <alignment vertical="center"/>
    </xf>
    <xf numFmtId="0" fontId="34" fillId="0" borderId="0">
      <alignment vertical="center"/>
    </xf>
    <xf numFmtId="0" fontId="34" fillId="0" borderId="0">
      <alignment vertical="center"/>
    </xf>
    <xf numFmtId="0" fontId="44" fillId="13" borderId="18"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5" fillId="0" borderId="19" applyNumberFormat="0" applyFill="0" applyAlignment="0" applyProtection="0">
      <alignment vertical="center"/>
    </xf>
    <xf numFmtId="0" fontId="46" fillId="0" borderId="20" applyNumberFormat="0" applyFill="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34" fillId="0" borderId="0"/>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4" fillId="0" borderId="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34" fillId="0" borderId="0"/>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4" fillId="0" borderId="0"/>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xf numFmtId="0" fontId="34" fillId="0" borderId="0"/>
    <xf numFmtId="0" fontId="34" fillId="0" borderId="0"/>
    <xf numFmtId="0" fontId="20" fillId="0" borderId="0"/>
  </cellStyleXfs>
  <cellXfs count="219">
    <xf numFmtId="0" fontId="0" fillId="0" borderId="0" xfId="0">
      <alignment vertical="center"/>
    </xf>
    <xf numFmtId="0" fontId="1" fillId="2" borderId="0" xfId="0" applyFont="1" applyFill="1">
      <alignment vertical="center"/>
    </xf>
    <xf numFmtId="0" fontId="2" fillId="2" borderId="0" xfId="0" applyFont="1" applyFill="1" applyAlignment="1">
      <alignment horizontal="center"/>
    </xf>
    <xf numFmtId="0" fontId="2" fillId="2" borderId="0" xfId="0" applyFont="1" applyFill="1">
      <alignment vertical="center"/>
    </xf>
    <xf numFmtId="0" fontId="3" fillId="2" borderId="0" xfId="0" applyFont="1" applyFill="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right" vertical="center"/>
    </xf>
    <xf numFmtId="0" fontId="5" fillId="2" borderId="2"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6" fillId="2" borderId="2" xfId="67" applyFont="1" applyFill="1" applyBorder="1" applyAlignment="1">
      <alignment vertical="center"/>
    </xf>
    <xf numFmtId="0" fontId="4" fillId="2" borderId="2" xfId="67" applyFont="1" applyFill="1" applyBorder="1" applyAlignment="1">
      <alignment horizontal="center" vertical="center" wrapText="1"/>
    </xf>
    <xf numFmtId="0" fontId="4" fillId="2" borderId="2" xfId="67" applyFont="1" applyFill="1" applyBorder="1" applyAlignment="1">
      <alignment horizontal="center" vertical="center"/>
    </xf>
    <xf numFmtId="176" fontId="4" fillId="2" borderId="2" xfId="64"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7" fillId="2" borderId="2" xfId="67" applyFont="1" applyFill="1" applyBorder="1" applyAlignment="1">
      <alignment vertical="center"/>
    </xf>
    <xf numFmtId="0" fontId="4" fillId="2" borderId="2" xfId="67" applyFont="1" applyFill="1" applyBorder="1" applyAlignment="1" applyProtection="1">
      <alignment horizontal="center" vertical="center"/>
      <protection locked="0"/>
    </xf>
    <xf numFmtId="176" fontId="8" fillId="0" borderId="2" xfId="64" applyNumberFormat="1" applyFont="1" applyBorder="1" applyAlignment="1">
      <alignment horizontal="center" vertical="center" wrapText="1"/>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176" fontId="9" fillId="2" borderId="4"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177" fontId="4" fillId="2" borderId="2" xfId="67" applyNumberFormat="1" applyFont="1" applyFill="1" applyBorder="1" applyAlignment="1" applyProtection="1">
      <alignment horizontal="center" vertical="center" wrapText="1"/>
      <protection locked="0"/>
    </xf>
    <xf numFmtId="49" fontId="5"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176" fontId="4" fillId="2" borderId="2" xfId="67" applyNumberFormat="1" applyFont="1" applyFill="1" applyBorder="1" applyAlignment="1" applyProtection="1">
      <alignment horizontal="center" vertical="center" wrapText="1"/>
      <protection locked="0"/>
    </xf>
    <xf numFmtId="0" fontId="5" fillId="2" borderId="2" xfId="67" applyFont="1" applyFill="1" applyBorder="1" applyAlignment="1">
      <alignment horizontal="left" vertical="center" wrapText="1"/>
    </xf>
    <xf numFmtId="0" fontId="7" fillId="2" borderId="6" xfId="0" applyFont="1" applyFill="1" applyBorder="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178" fontId="12" fillId="0" borderId="0" xfId="0" applyNumberFormat="1" applyFont="1" applyAlignment="1">
      <alignment horizontal="center" vertical="center"/>
    </xf>
    <xf numFmtId="179" fontId="12" fillId="0" borderId="0" xfId="0" applyNumberFormat="1" applyFont="1" applyAlignment="1">
      <alignment horizontal="center" vertical="center"/>
    </xf>
    <xf numFmtId="0" fontId="14" fillId="0" borderId="0" xfId="0" applyFont="1" applyAlignment="1">
      <alignment horizontal="center" vertical="center"/>
    </xf>
    <xf numFmtId="0" fontId="10" fillId="0" borderId="1" xfId="0" applyFont="1" applyBorder="1">
      <alignment vertical="center"/>
    </xf>
    <xf numFmtId="178" fontId="10" fillId="0" borderId="1" xfId="0" applyNumberFormat="1" applyFont="1" applyBorder="1">
      <alignment vertical="center"/>
    </xf>
    <xf numFmtId="0" fontId="10" fillId="0" borderId="1" xfId="0" applyFont="1" applyBorder="1" applyAlignment="1">
      <alignment horizontal="right"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180" fontId="15" fillId="0" borderId="2" xfId="0" applyNumberFormat="1" applyFont="1" applyBorder="1" applyAlignment="1">
      <alignment horizontal="center" vertical="center" wrapText="1"/>
    </xf>
    <xf numFmtId="178" fontId="15" fillId="0" borderId="2" xfId="0" applyNumberFormat="1" applyFont="1" applyBorder="1" applyAlignment="1">
      <alignment horizontal="center" vertical="center"/>
    </xf>
    <xf numFmtId="179" fontId="15" fillId="0" borderId="2" xfId="0" applyNumberFormat="1" applyFont="1" applyBorder="1" applyAlignment="1">
      <alignment horizontal="center" vertical="center"/>
    </xf>
    <xf numFmtId="0" fontId="15" fillId="0" borderId="2" xfId="65" applyFont="1" applyBorder="1" applyAlignment="1">
      <alignment horizontal="left" vertical="center" wrapText="1"/>
    </xf>
    <xf numFmtId="0" fontId="10" fillId="0" borderId="2" xfId="65"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65" applyFont="1" applyBorder="1" applyAlignment="1">
      <alignment horizontal="left" vertical="center" wrapText="1"/>
    </xf>
    <xf numFmtId="176" fontId="10" fillId="0" borderId="2" xfId="65" applyNumberFormat="1" applyFont="1" applyBorder="1" applyAlignment="1">
      <alignment horizontal="center" vertical="center" wrapText="1"/>
    </xf>
    <xf numFmtId="176" fontId="10" fillId="0" borderId="2" xfId="65" applyNumberFormat="1" applyFont="1" applyBorder="1" applyAlignment="1" applyProtection="1">
      <alignment horizontal="center" vertical="center" wrapText="1"/>
      <protection locked="0"/>
    </xf>
    <xf numFmtId="0" fontId="10" fillId="0" borderId="2" xfId="0" applyFont="1" applyBorder="1" applyAlignment="1">
      <alignment horizontal="left" vertical="center" wrapText="1"/>
    </xf>
    <xf numFmtId="49" fontId="10" fillId="0" borderId="2" xfId="0" applyNumberFormat="1" applyFont="1" applyBorder="1" applyAlignment="1">
      <alignment horizontal="right" vertical="center" wrapText="1"/>
    </xf>
    <xf numFmtId="0" fontId="15" fillId="0" borderId="3" xfId="0" applyFont="1" applyBorder="1" applyAlignment="1">
      <alignment horizontal="right" vertical="center"/>
    </xf>
    <xf numFmtId="0" fontId="15" fillId="0" borderId="4" xfId="0" applyFont="1" applyBorder="1" applyAlignment="1">
      <alignment horizontal="right" vertical="center"/>
    </xf>
    <xf numFmtId="176" fontId="16" fillId="0" borderId="4" xfId="0" applyNumberFormat="1" applyFont="1" applyBorder="1" applyAlignment="1">
      <alignment horizontal="center" vertical="center"/>
    </xf>
    <xf numFmtId="0" fontId="15" fillId="0" borderId="5" xfId="0" applyFont="1" applyBorder="1" applyAlignment="1">
      <alignment horizontal="left" vertical="center"/>
    </xf>
    <xf numFmtId="0" fontId="15" fillId="0" borderId="0" xfId="0" applyFont="1" applyAlignment="1">
      <alignment horizontal="center" vertical="center"/>
    </xf>
    <xf numFmtId="0" fontId="10" fillId="0" borderId="0" xfId="0" applyFont="1" applyAlignment="1">
      <alignment horizontal="center" vertical="center"/>
    </xf>
    <xf numFmtId="178" fontId="10" fillId="0" borderId="0" xfId="0" applyNumberFormat="1" applyFont="1" applyAlignment="1">
      <alignment horizontal="center" vertical="center"/>
    </xf>
    <xf numFmtId="179" fontId="10" fillId="0" borderId="0" xfId="0" applyNumberFormat="1" applyFont="1" applyAlignment="1">
      <alignment horizontal="center" vertical="center"/>
    </xf>
    <xf numFmtId="0" fontId="10" fillId="0" borderId="2" xfId="65" applyFont="1" applyBorder="1" applyAlignment="1">
      <alignment horizontal="left" vertical="center"/>
    </xf>
    <xf numFmtId="0" fontId="10" fillId="0" borderId="2" xfId="65" applyFont="1" applyBorder="1" applyAlignment="1">
      <alignment horizontal="center" vertical="center"/>
    </xf>
    <xf numFmtId="176" fontId="10" fillId="0" borderId="2" xfId="65" applyNumberFormat="1" applyFont="1" applyBorder="1" applyAlignment="1">
      <alignment horizontal="center" vertical="center"/>
    </xf>
    <xf numFmtId="0" fontId="10" fillId="0" borderId="2" xfId="0" applyFont="1" applyBorder="1" applyAlignment="1">
      <alignment horizontal="right" vertical="center" wrapText="1"/>
    </xf>
    <xf numFmtId="0" fontId="10" fillId="0" borderId="0" xfId="0" applyFont="1" applyAlignment="1" applyProtection="1">
      <alignment horizontal="left" vertical="center"/>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13" fillId="0" borderId="0" xfId="0" applyFont="1" applyAlignment="1" applyProtection="1">
      <alignment horizontal="center" vertical="center"/>
    </xf>
    <xf numFmtId="178" fontId="12" fillId="0" borderId="0" xfId="0" applyNumberFormat="1" applyFont="1" applyAlignment="1" applyProtection="1">
      <alignment horizontal="center" vertical="center"/>
    </xf>
    <xf numFmtId="179" fontId="12" fillId="0" borderId="0" xfId="0" applyNumberFormat="1" applyFont="1" applyAlignment="1" applyProtection="1">
      <alignment horizontal="center" vertical="center"/>
    </xf>
    <xf numFmtId="0" fontId="14" fillId="0" borderId="0" xfId="0" applyFont="1" applyAlignment="1" applyProtection="1">
      <alignment horizontal="center" vertical="center"/>
    </xf>
    <xf numFmtId="0" fontId="10" fillId="0" borderId="1" xfId="0" applyFont="1" applyBorder="1" applyProtection="1">
      <alignment vertical="center"/>
    </xf>
    <xf numFmtId="178" fontId="10" fillId="0" borderId="1" xfId="0" applyNumberFormat="1" applyFont="1" applyBorder="1" applyProtection="1">
      <alignment vertical="center"/>
    </xf>
    <xf numFmtId="0" fontId="10" fillId="0" borderId="1" xfId="0" applyFont="1" applyBorder="1" applyAlignment="1" applyProtection="1">
      <alignment horizontal="right" vertical="center"/>
    </xf>
    <xf numFmtId="0" fontId="15" fillId="0" borderId="2" xfId="0" applyFont="1" applyBorder="1" applyAlignment="1" applyProtection="1">
      <alignment horizontal="center" vertical="center" wrapText="1"/>
    </xf>
    <xf numFmtId="0" fontId="15" fillId="0" borderId="2" xfId="0" applyFont="1" applyBorder="1" applyAlignment="1" applyProtection="1">
      <alignment horizontal="center" vertical="center"/>
    </xf>
    <xf numFmtId="180" fontId="15" fillId="0" borderId="2" xfId="0" applyNumberFormat="1" applyFont="1" applyBorder="1" applyAlignment="1" applyProtection="1">
      <alignment horizontal="center" vertical="center" wrapText="1"/>
    </xf>
    <xf numFmtId="178" fontId="15" fillId="0" borderId="2" xfId="0" applyNumberFormat="1" applyFont="1" applyBorder="1" applyAlignment="1" applyProtection="1">
      <alignment horizontal="center" vertical="center"/>
    </xf>
    <xf numFmtId="179" fontId="15" fillId="0" borderId="2" xfId="0" applyNumberFormat="1" applyFont="1" applyBorder="1" applyAlignment="1" applyProtection="1">
      <alignment horizontal="center" vertical="center"/>
    </xf>
    <xf numFmtId="0" fontId="15" fillId="0" borderId="2" xfId="67" applyFont="1" applyBorder="1" applyAlignment="1" applyProtection="1">
      <alignment horizontal="center" vertical="center"/>
    </xf>
    <xf numFmtId="0" fontId="15" fillId="0" borderId="2" xfId="67" applyFont="1" applyBorder="1" applyAlignment="1" applyProtection="1">
      <alignment horizontal="left" vertical="center" wrapText="1"/>
    </xf>
    <xf numFmtId="0" fontId="13" fillId="0" borderId="2" xfId="67" applyFont="1" applyBorder="1" applyProtection="1"/>
    <xf numFmtId="0" fontId="10" fillId="0" borderId="2" xfId="67" applyFont="1" applyBorder="1" applyAlignment="1" applyProtection="1">
      <alignment horizontal="center" vertical="center"/>
    </xf>
    <xf numFmtId="0" fontId="4" fillId="0" borderId="2" xfId="0" applyFont="1" applyBorder="1" applyAlignment="1" applyProtection="1">
      <alignment horizontal="left" vertical="center" wrapText="1"/>
    </xf>
    <xf numFmtId="176" fontId="8" fillId="0" borderId="2" xfId="64" applyNumberFormat="1" applyFont="1" applyBorder="1" applyAlignment="1" applyProtection="1">
      <alignment horizontal="center" vertical="center" wrapText="1"/>
    </xf>
    <xf numFmtId="49" fontId="10" fillId="0" borderId="2" xfId="0" applyNumberFormat="1" applyFont="1" applyBorder="1" applyAlignment="1" applyProtection="1">
      <alignment horizontal="right" vertical="center" wrapText="1"/>
    </xf>
    <xf numFmtId="0" fontId="10" fillId="0" borderId="2" xfId="67" applyFont="1" applyBorder="1" applyAlignment="1" applyProtection="1">
      <alignment horizontal="left" vertical="center" wrapText="1"/>
    </xf>
    <xf numFmtId="0" fontId="10" fillId="0" borderId="2" xfId="67" applyFont="1" applyBorder="1" applyAlignment="1" applyProtection="1">
      <alignment horizontal="center" vertical="center" wrapText="1"/>
    </xf>
    <xf numFmtId="176" fontId="10" fillId="0" borderId="2" xfId="0" applyNumberFormat="1" applyFont="1" applyBorder="1" applyAlignment="1" applyProtection="1">
      <alignment horizontal="center" vertical="center" wrapText="1"/>
    </xf>
    <xf numFmtId="176" fontId="10"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0" fillId="0" borderId="2" xfId="0" applyFont="1" applyBorder="1" applyAlignment="1" applyProtection="1">
      <alignment horizontal="left" vertical="center" wrapText="1"/>
    </xf>
    <xf numFmtId="176" fontId="10" fillId="0" borderId="2" xfId="67" applyNumberFormat="1" applyFont="1" applyBorder="1" applyAlignment="1" applyProtection="1">
      <alignment horizontal="center" vertical="center" wrapText="1"/>
    </xf>
    <xf numFmtId="176" fontId="10" fillId="0" borderId="2" xfId="67" applyNumberFormat="1"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xf>
    <xf numFmtId="0" fontId="17" fillId="0" borderId="2" xfId="0" applyFont="1" applyBorder="1" applyAlignment="1" applyProtection="1">
      <alignment horizontal="center" vertical="center" wrapText="1"/>
    </xf>
    <xf numFmtId="49" fontId="10" fillId="0" borderId="2" xfId="0" applyNumberFormat="1" applyFont="1" applyBorder="1" applyAlignment="1" applyProtection="1">
      <alignment horizontal="center" vertical="center" wrapText="1"/>
    </xf>
    <xf numFmtId="177" fontId="10" fillId="0" borderId="2" xfId="0" applyNumberFormat="1" applyFont="1" applyBorder="1" applyAlignment="1" applyProtection="1">
      <alignment horizontal="center" vertical="center" wrapText="1"/>
    </xf>
    <xf numFmtId="177" fontId="10" fillId="0" borderId="2" xfId="0" applyNumberFormat="1" applyFont="1" applyBorder="1" applyAlignment="1" applyProtection="1">
      <alignment horizontal="left" vertical="center" wrapText="1"/>
    </xf>
    <xf numFmtId="176" fontId="10" fillId="0" borderId="2" xfId="67" applyNumberFormat="1" applyFont="1" applyBorder="1" applyAlignment="1" applyProtection="1">
      <alignment horizontal="center" vertical="center"/>
    </xf>
    <xf numFmtId="176" fontId="10" fillId="0" borderId="2" xfId="67" applyNumberFormat="1" applyFont="1" applyBorder="1" applyAlignment="1" applyProtection="1">
      <alignment horizontal="center" vertical="center"/>
      <protection locked="0"/>
    </xf>
    <xf numFmtId="176" fontId="13" fillId="0" borderId="2" xfId="67" applyNumberFormat="1" applyFont="1" applyBorder="1" applyProtection="1"/>
    <xf numFmtId="176" fontId="13" fillId="0" borderId="2" xfId="67" applyNumberFormat="1" applyFont="1" applyBorder="1" applyProtection="1">
      <protection locked="0"/>
    </xf>
    <xf numFmtId="0" fontId="15" fillId="0" borderId="3" xfId="0" applyFont="1" applyBorder="1" applyAlignment="1" applyProtection="1">
      <alignment horizontal="right" vertical="center"/>
    </xf>
    <xf numFmtId="0" fontId="15" fillId="0" borderId="4" xfId="0" applyFont="1" applyBorder="1" applyAlignment="1" applyProtection="1">
      <alignment horizontal="right" vertical="center"/>
    </xf>
    <xf numFmtId="176" fontId="16" fillId="0" borderId="4" xfId="0" applyNumberFormat="1"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2" xfId="67" applyFont="1" applyBorder="1" applyAlignment="1">
      <alignment horizontal="left" vertical="center" wrapText="1"/>
    </xf>
    <xf numFmtId="0" fontId="10" fillId="0" borderId="2" xfId="67" applyFont="1" applyBorder="1" applyAlignment="1">
      <alignment horizontal="center" vertical="center" wrapText="1"/>
    </xf>
    <xf numFmtId="1" fontId="10" fillId="0" borderId="2" xfId="67" applyNumberFormat="1" applyFont="1" applyBorder="1" applyAlignment="1">
      <alignment horizontal="center" vertical="center" wrapText="1"/>
    </xf>
    <xf numFmtId="0" fontId="10" fillId="0" borderId="2" xfId="67" applyFont="1" applyBorder="1" applyAlignment="1">
      <alignment horizontal="left" vertical="center" wrapText="1"/>
    </xf>
    <xf numFmtId="176" fontId="10" fillId="0" borderId="2" xfId="67" applyNumberFormat="1" applyFont="1" applyBorder="1" applyAlignment="1">
      <alignment horizontal="center" vertical="center" wrapText="1"/>
    </xf>
    <xf numFmtId="176" fontId="10" fillId="0" borderId="2" xfId="0" applyNumberFormat="1" applyFont="1" applyBorder="1" applyAlignment="1">
      <alignment horizontal="center" vertical="center" wrapText="1"/>
    </xf>
    <xf numFmtId="180" fontId="12" fillId="0" borderId="0" xfId="0" applyNumberFormat="1" applyFont="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76" fontId="10" fillId="0" borderId="2" xfId="67" applyNumberFormat="1" applyFont="1" applyBorder="1" applyAlignment="1">
      <alignment horizontal="center" vertical="center"/>
    </xf>
    <xf numFmtId="181" fontId="15" fillId="0" borderId="5" xfId="0" applyNumberFormat="1" applyFont="1" applyBorder="1" applyAlignment="1">
      <alignment horizontal="left" vertical="center"/>
    </xf>
    <xf numFmtId="0" fontId="18" fillId="0" borderId="0" xfId="0" applyFont="1" applyAlignment="1">
      <alignment horizontal="center" vertical="center"/>
    </xf>
    <xf numFmtId="0" fontId="3" fillId="0" borderId="0" xfId="0" applyFont="1" applyAlignment="1">
      <alignment horizontal="center" vertical="center"/>
    </xf>
    <xf numFmtId="176" fontId="4" fillId="0" borderId="2" xfId="67" applyNumberFormat="1" applyFont="1" applyBorder="1" applyAlignment="1">
      <alignment horizontal="center" vertical="center" wrapText="1"/>
    </xf>
    <xf numFmtId="176" fontId="4" fillId="0" borderId="2" xfId="67" applyNumberFormat="1" applyFont="1" applyBorder="1" applyAlignment="1" applyProtection="1">
      <alignment horizontal="center" vertical="center" wrapText="1"/>
      <protection locked="0"/>
    </xf>
    <xf numFmtId="0" fontId="10" fillId="2" borderId="2" xfId="67" applyFont="1" applyFill="1" applyBorder="1" applyAlignment="1">
      <alignment horizontal="left" vertical="center" wrapText="1"/>
    </xf>
    <xf numFmtId="0" fontId="10" fillId="2" borderId="6" xfId="67" applyFont="1" applyFill="1" applyBorder="1" applyAlignment="1">
      <alignment horizontal="center" vertical="center" wrapText="1"/>
    </xf>
    <xf numFmtId="176" fontId="4" fillId="2" borderId="2" xfId="67" applyNumberFormat="1" applyFont="1" applyFill="1" applyBorder="1" applyAlignment="1">
      <alignment horizontal="center" vertical="center" wrapText="1"/>
    </xf>
    <xf numFmtId="176" fontId="19" fillId="0" borderId="2" xfId="0" applyNumberFormat="1" applyFont="1" applyBorder="1" applyAlignment="1">
      <alignment horizontal="center" vertical="center" wrapText="1"/>
    </xf>
    <xf numFmtId="176" fontId="10" fillId="0" borderId="2" xfId="66" applyNumberFormat="1" applyFont="1" applyBorder="1" applyAlignment="1">
      <alignment horizontal="center" vertical="center" wrapText="1"/>
    </xf>
    <xf numFmtId="176" fontId="10" fillId="0" borderId="2" xfId="66" applyNumberFormat="1" applyFont="1" applyBorder="1" applyAlignment="1" applyProtection="1">
      <alignment horizontal="center" vertical="center" wrapText="1"/>
      <protection locked="0"/>
    </xf>
    <xf numFmtId="0" fontId="10" fillId="0" borderId="2" xfId="66" applyFont="1" applyBorder="1" applyAlignment="1">
      <alignment horizontal="left" vertical="center" wrapText="1"/>
    </xf>
    <xf numFmtId="179" fontId="10" fillId="0" borderId="2" xfId="0" applyNumberFormat="1" applyFont="1" applyBorder="1" applyAlignment="1" applyProtection="1">
      <alignment horizontal="center" vertical="center" wrapText="1"/>
    </xf>
    <xf numFmtId="178" fontId="4" fillId="0" borderId="2" xfId="23" applyNumberFormat="1" applyFont="1" applyBorder="1" applyAlignment="1" applyProtection="1">
      <alignment horizontal="center" vertical="center" wrapText="1"/>
    </xf>
    <xf numFmtId="176" fontId="4" fillId="0" borderId="2" xfId="67" applyNumberFormat="1" applyFont="1" applyBorder="1" applyAlignment="1" applyProtection="1">
      <alignment horizontal="center" vertical="center" wrapText="1"/>
    </xf>
    <xf numFmtId="0" fontId="10" fillId="0" borderId="6" xfId="0" applyFont="1" applyBorder="1" applyAlignment="1" applyProtection="1">
      <alignment horizontal="left" vertical="center" wrapText="1"/>
    </xf>
    <xf numFmtId="0" fontId="10" fillId="0" borderId="6" xfId="0" applyFont="1" applyBorder="1" applyAlignment="1" applyProtection="1">
      <alignment horizontal="center" vertical="center" wrapText="1"/>
    </xf>
    <xf numFmtId="0" fontId="15" fillId="0" borderId="2" xfId="0" applyFont="1" applyBorder="1" applyAlignment="1" applyProtection="1">
      <alignment horizontal="left" vertical="center"/>
    </xf>
    <xf numFmtId="179" fontId="4" fillId="0" borderId="2" xfId="0" applyNumberFormat="1" applyFont="1" applyBorder="1" applyAlignment="1" applyProtection="1">
      <alignment horizontal="center" vertical="center"/>
    </xf>
    <xf numFmtId="176" fontId="4" fillId="0" borderId="2" xfId="0" applyNumberFormat="1" applyFont="1" applyBorder="1" applyAlignment="1" applyProtection="1">
      <alignment horizontal="center" vertical="center"/>
    </xf>
    <xf numFmtId="176" fontId="4" fillId="0" borderId="2" xfId="23" applyNumberFormat="1" applyFont="1" applyBorder="1" applyAlignment="1" applyProtection="1">
      <alignment horizontal="center" vertical="center" wrapText="1"/>
      <protection locked="0"/>
    </xf>
    <xf numFmtId="0" fontId="10" fillId="0" borderId="2" xfId="66" applyFont="1" applyBorder="1" applyAlignment="1" applyProtection="1">
      <alignment horizontal="left" vertical="center" wrapText="1"/>
    </xf>
    <xf numFmtId="176" fontId="10" fillId="0" borderId="2" xfId="0" applyNumberFormat="1" applyFont="1" applyBorder="1" applyAlignment="1" applyProtection="1">
      <alignment horizontal="center" vertical="center"/>
    </xf>
    <xf numFmtId="0" fontId="10" fillId="0" borderId="7" xfId="67" applyFont="1" applyBorder="1" applyAlignment="1" applyProtection="1">
      <alignment horizontal="left" vertical="center"/>
    </xf>
    <xf numFmtId="176" fontId="10" fillId="0" borderId="8" xfId="67" applyNumberFormat="1" applyFont="1" applyBorder="1" applyAlignment="1" applyProtection="1">
      <alignment horizontal="center" vertical="center"/>
    </xf>
    <xf numFmtId="176" fontId="10" fillId="0" borderId="9" xfId="67" applyNumberFormat="1" applyFont="1" applyBorder="1" applyAlignment="1" applyProtection="1">
      <alignment horizontal="center" vertical="center"/>
      <protection locked="0"/>
    </xf>
    <xf numFmtId="176" fontId="10" fillId="0" borderId="2" xfId="58" applyNumberFormat="1"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wrapText="1"/>
    </xf>
    <xf numFmtId="0" fontId="15" fillId="0" borderId="8" xfId="67" applyFont="1" applyBorder="1" applyAlignment="1" applyProtection="1">
      <alignment horizontal="left" vertical="center" wrapText="1"/>
    </xf>
    <xf numFmtId="0" fontId="15" fillId="0" borderId="8" xfId="67" applyFont="1" applyBorder="1" applyAlignment="1" applyProtection="1">
      <alignment horizontal="center" vertical="center" wrapText="1"/>
    </xf>
    <xf numFmtId="0" fontId="10" fillId="0" borderId="8" xfId="67" applyFont="1" applyBorder="1" applyAlignment="1" applyProtection="1">
      <alignment horizontal="center" vertical="center" wrapText="1"/>
    </xf>
    <xf numFmtId="176" fontId="10" fillId="0" borderId="8" xfId="67" applyNumberFormat="1" applyFont="1" applyBorder="1" applyAlignment="1" applyProtection="1">
      <alignment horizontal="center" vertical="center" wrapText="1"/>
    </xf>
    <xf numFmtId="176" fontId="10" fillId="0" borderId="8" xfId="67" applyNumberFormat="1" applyFont="1" applyBorder="1" applyAlignment="1" applyProtection="1">
      <alignment horizontal="center" vertical="center" wrapText="1"/>
      <protection locked="0"/>
    </xf>
    <xf numFmtId="0" fontId="10" fillId="0" borderId="6" xfId="67" applyFont="1" applyBorder="1" applyAlignment="1" applyProtection="1">
      <alignment horizontal="left" vertical="center"/>
    </xf>
    <xf numFmtId="176" fontId="10" fillId="0" borderId="10" xfId="67" applyNumberFormat="1" applyFont="1" applyBorder="1" applyAlignment="1" applyProtection="1">
      <alignment horizontal="center" vertical="center"/>
    </xf>
    <xf numFmtId="176" fontId="10" fillId="0" borderId="11" xfId="67" applyNumberFormat="1" applyFont="1" applyBorder="1" applyAlignment="1" applyProtection="1">
      <alignment horizontal="center" vertical="center"/>
      <protection locked="0"/>
    </xf>
    <xf numFmtId="0" fontId="15" fillId="0" borderId="2" xfId="0" applyFont="1" applyBorder="1" applyAlignment="1">
      <alignment horizontal="left" vertical="center"/>
    </xf>
    <xf numFmtId="49" fontId="10" fillId="0" borderId="2" xfId="0" applyNumberFormat="1" applyFont="1" applyBorder="1" applyAlignment="1">
      <alignment horizontal="center" vertical="center" wrapText="1"/>
    </xf>
    <xf numFmtId="176" fontId="10" fillId="2" borderId="2" xfId="67" applyNumberFormat="1" applyFont="1" applyFill="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8" xfId="67" applyFont="1" applyBorder="1" applyAlignment="1">
      <alignment horizontal="left" vertical="center" wrapText="1"/>
    </xf>
    <xf numFmtId="0" fontId="10" fillId="0" borderId="8" xfId="67" applyFont="1" applyBorder="1" applyAlignment="1">
      <alignment horizontal="center" vertical="center" wrapText="1"/>
    </xf>
    <xf numFmtId="176" fontId="10" fillId="0" borderId="8" xfId="67" applyNumberFormat="1" applyFont="1" applyBorder="1" applyAlignment="1">
      <alignment horizontal="center" vertical="center" wrapText="1"/>
    </xf>
    <xf numFmtId="176" fontId="10" fillId="0" borderId="2"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13" fillId="0" borderId="0" xfId="0" applyFont="1" applyAlignment="1">
      <alignment horizontal="center"/>
    </xf>
    <xf numFmtId="176" fontId="13" fillId="0" borderId="0" xfId="0" applyNumberFormat="1" applyFont="1">
      <alignment vertical="center"/>
    </xf>
    <xf numFmtId="0" fontId="13" fillId="0" borderId="0" xfId="0" applyFont="1">
      <alignment vertical="center"/>
    </xf>
    <xf numFmtId="0" fontId="20" fillId="0" borderId="1" xfId="0" applyFont="1" applyBorder="1">
      <alignment vertical="center"/>
    </xf>
    <xf numFmtId="176" fontId="10" fillId="0" borderId="1" xfId="0" applyNumberFormat="1" applyFont="1" applyBorder="1">
      <alignment vertical="center"/>
    </xf>
    <xf numFmtId="176" fontId="20" fillId="0" borderId="1" xfId="0" applyNumberFormat="1" applyFont="1" applyBorder="1" applyAlignment="1">
      <alignment horizontal="right" vertical="center"/>
    </xf>
    <xf numFmtId="0" fontId="21" fillId="0" borderId="2" xfId="0" applyFont="1" applyBorder="1" applyAlignment="1">
      <alignment horizontal="center" vertical="center" wrapText="1"/>
    </xf>
    <xf numFmtId="176" fontId="21"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176" fontId="15" fillId="0" borderId="2" xfId="0" applyNumberFormat="1" applyFont="1" applyBorder="1" applyAlignment="1">
      <alignment horizontal="center" vertical="center" wrapText="1"/>
    </xf>
    <xf numFmtId="0" fontId="20" fillId="2" borderId="2" xfId="0" applyFont="1" applyFill="1" applyBorder="1" applyAlignment="1">
      <alignment horizontal="left" vertical="center" wrapText="1"/>
    </xf>
    <xf numFmtId="0" fontId="20" fillId="0" borderId="2" xfId="0" applyFont="1" applyBorder="1" applyAlignment="1">
      <alignment horizontal="center" vertical="center" wrapText="1"/>
    </xf>
    <xf numFmtId="182" fontId="10" fillId="0" borderId="2" xfId="0" applyNumberFormat="1" applyFont="1" applyBorder="1" applyAlignment="1">
      <alignment horizontal="center" vertical="center" wrapText="1"/>
    </xf>
    <xf numFmtId="176" fontId="10" fillId="0" borderId="2" xfId="64" applyNumberFormat="1" applyFont="1" applyBorder="1" applyAlignment="1" applyProtection="1">
      <alignment horizontal="center" vertical="center" wrapText="1"/>
      <protection locked="0"/>
    </xf>
    <xf numFmtId="176" fontId="10" fillId="0" borderId="2" xfId="64" applyNumberFormat="1" applyFont="1" applyBorder="1" applyAlignment="1">
      <alignment horizontal="center" vertical="center" wrapText="1"/>
    </xf>
    <xf numFmtId="179" fontId="10" fillId="0" borderId="2" xfId="0" applyNumberFormat="1" applyFont="1" applyBorder="1" applyAlignment="1">
      <alignment horizontal="center" vertical="center" wrapText="1"/>
    </xf>
    <xf numFmtId="178" fontId="10" fillId="0" borderId="2" xfId="0" applyNumberFormat="1" applyFont="1" applyBorder="1" applyAlignment="1" applyProtection="1">
      <alignment horizontal="center" vertical="center" wrapText="1"/>
      <protection locked="0"/>
    </xf>
    <xf numFmtId="0" fontId="10" fillId="2" borderId="2" xfId="0" applyFont="1" applyFill="1" applyBorder="1" applyAlignment="1">
      <alignment horizontal="left" vertical="center" wrapText="1"/>
    </xf>
    <xf numFmtId="183" fontId="10" fillId="0" borderId="2" xfId="0" applyNumberFormat="1" applyFont="1" applyBorder="1" applyAlignment="1">
      <alignment horizontal="center" vertical="center" wrapText="1"/>
    </xf>
    <xf numFmtId="176" fontId="10" fillId="0" borderId="10" xfId="67" applyNumberFormat="1" applyFont="1" applyBorder="1" applyAlignment="1" applyProtection="1">
      <alignment horizontal="center" vertical="center"/>
      <protection locked="0"/>
    </xf>
    <xf numFmtId="0" fontId="10" fillId="0" borderId="6" xfId="67" applyFont="1" applyBorder="1" applyAlignment="1">
      <alignment horizontal="left" vertical="center"/>
    </xf>
    <xf numFmtId="183" fontId="10" fillId="0" borderId="10" xfId="67" applyNumberFormat="1" applyFont="1" applyBorder="1" applyAlignment="1">
      <alignment horizontal="center" vertical="center"/>
    </xf>
    <xf numFmtId="176" fontId="21" fillId="0" borderId="5" xfId="0" applyNumberFormat="1" applyFont="1" applyBorder="1" applyAlignment="1">
      <alignment horizontal="left" vertical="center"/>
    </xf>
    <xf numFmtId="0" fontId="4" fillId="2" borderId="2" xfId="0" applyFont="1" applyFill="1" applyBorder="1" applyAlignment="1">
      <alignment horizontal="left" vertical="center" wrapText="1"/>
    </xf>
    <xf numFmtId="2" fontId="4" fillId="2" borderId="2" xfId="0" applyNumberFormat="1" applyFont="1" applyFill="1" applyBorder="1" applyAlignment="1" applyProtection="1">
      <alignment horizontal="center" vertical="center"/>
      <protection locked="0"/>
    </xf>
    <xf numFmtId="2" fontId="4" fillId="2" borderId="0" xfId="0" applyNumberFormat="1" applyFont="1" applyFill="1" applyAlignment="1" applyProtection="1">
      <alignment horizontal="center" vertical="center"/>
      <protection locked="0"/>
    </xf>
    <xf numFmtId="0" fontId="4" fillId="2" borderId="2" xfId="67" applyFont="1" applyFill="1" applyBorder="1" applyAlignment="1">
      <alignment horizontal="left" vertical="center" wrapText="1"/>
    </xf>
    <xf numFmtId="0" fontId="22" fillId="0" borderId="0" xfId="0" applyFont="1" applyAlignment="1">
      <alignment horizontal="center" vertical="center"/>
    </xf>
    <xf numFmtId="0" fontId="10" fillId="0" borderId="1" xfId="0" applyFont="1" applyBorder="1" applyAlignment="1"/>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176" fontId="10" fillId="2" borderId="2" xfId="0" applyNumberFormat="1" applyFont="1" applyFill="1" applyBorder="1" applyAlignment="1">
      <alignment horizontal="center" vertical="center"/>
    </xf>
    <xf numFmtId="176" fontId="15" fillId="0" borderId="2" xfId="0" applyNumberFormat="1" applyFont="1" applyBorder="1" applyAlignment="1">
      <alignment horizontal="center" vertical="center"/>
    </xf>
    <xf numFmtId="0" fontId="13" fillId="0" borderId="0" xfId="55" applyFont="1"/>
    <xf numFmtId="0" fontId="1" fillId="0" borderId="0" xfId="62" applyFont="1">
      <alignment vertical="center"/>
    </xf>
    <xf numFmtId="0" fontId="13" fillId="0" borderId="0" xfId="59" applyFont="1" applyAlignment="1">
      <alignment vertical="center" wrapText="1"/>
    </xf>
    <xf numFmtId="0" fontId="13" fillId="0" borderId="0" xfId="59" applyFont="1">
      <alignment vertical="center"/>
    </xf>
    <xf numFmtId="0" fontId="22" fillId="0" borderId="0" xfId="59" applyFont="1" applyAlignment="1">
      <alignment horizontal="center" vertical="center" wrapText="1"/>
    </xf>
    <xf numFmtId="176" fontId="10" fillId="0" borderId="0" xfId="68" applyNumberFormat="1" applyFont="1" applyAlignment="1">
      <alignment horizontal="left" vertical="center" wrapText="1"/>
    </xf>
    <xf numFmtId="0" fontId="23" fillId="0" borderId="0" xfId="59" applyFont="1" applyAlignment="1">
      <alignment horizontal="left" vertical="center" wrapText="1"/>
    </xf>
    <xf numFmtId="0" fontId="10" fillId="2" borderId="0" xfId="58" applyFont="1" applyFill="1" applyAlignment="1">
      <alignment horizontal="left" vertical="center" wrapText="1"/>
    </xf>
    <xf numFmtId="0" fontId="11" fillId="0" borderId="0" xfId="59" applyFont="1" applyAlignment="1">
      <alignment horizontal="left" vertical="center" wrapText="1"/>
    </xf>
    <xf numFmtId="0" fontId="10" fillId="0" borderId="0" xfId="59" applyFont="1" applyAlignment="1">
      <alignment horizontal="left"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3 4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3 2 2" xfId="19"/>
    <cellStyle name="解释性文本" xfId="20" builtinId="53"/>
    <cellStyle name="标题 1" xfId="21" builtinId="16"/>
    <cellStyle name="标题 2" xfId="22" builtinId="17"/>
    <cellStyle name="0,0_x000d__x000a_NA_x000d__x000a_" xfId="23"/>
    <cellStyle name="60% - 强调文字颜色 1" xfId="24" builtinId="32"/>
    <cellStyle name="标题 3" xfId="25" builtinId="18"/>
    <cellStyle name="60% - 强调文字颜色 4" xfId="26" builtinId="44"/>
    <cellStyle name="输出" xfId="27" builtinId="21"/>
    <cellStyle name="计算" xfId="28" builtinId="22"/>
    <cellStyle name="常规 3 37" xfId="29"/>
    <cellStyle name="常规 3 42"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2" xfId="58"/>
    <cellStyle name="常规 3" xfId="59"/>
    <cellStyle name="常规 3 39" xfId="60"/>
    <cellStyle name="常规 3 43" xfId="61"/>
    <cellStyle name="常规 4" xfId="62"/>
    <cellStyle name="常规 5" xfId="63"/>
    <cellStyle name="常规 8" xfId="64"/>
    <cellStyle name="常规_江宁-宁高线" xfId="65"/>
    <cellStyle name="常规_江宁-宁杭线" xfId="66"/>
    <cellStyle name="常规_江宁-宁句线" xfId="67"/>
    <cellStyle name="常规_苏州市轨道交通1号线II-TS-13标星海街站" xfId="68"/>
  </cellStyles>
  <dxfs count="2">
    <dxf>
      <font>
        <color indexed="9"/>
      </font>
    </dxf>
    <dxf>
      <font>
        <b val="0"/>
        <i val="0"/>
        <color indexed="9"/>
      </font>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533400</xdr:colOff>
      <xdr:row>15</xdr:row>
      <xdr:rowOff>0</xdr:rowOff>
    </xdr:from>
    <xdr:to>
      <xdr:col>4</xdr:col>
      <xdr:colOff>609600</xdr:colOff>
      <xdr:row>15</xdr:row>
      <xdr:rowOff>190500</xdr:rowOff>
    </xdr:to>
    <xdr:sp>
      <xdr:nvSpPr>
        <xdr:cNvPr id="2" name="Text Box 1025"/>
        <xdr:cNvSpPr txBox="1"/>
      </xdr:nvSpPr>
      <xdr:spPr>
        <a:xfrm>
          <a:off x="5753100" y="5791200"/>
          <a:ext cx="76200" cy="190500"/>
        </a:xfrm>
        <a:prstGeom prst="rect">
          <a:avLst/>
        </a:prstGeom>
        <a:noFill/>
        <a:ln w="9525">
          <a:noFill/>
        </a:ln>
      </xdr:spPr>
    </xdr:sp>
    <xdr:clientData/>
  </xdr:twoCellAnchor>
  <xdr:twoCellAnchor editAs="oneCell">
    <xdr:from>
      <xdr:col>4</xdr:col>
      <xdr:colOff>533400</xdr:colOff>
      <xdr:row>32</xdr:row>
      <xdr:rowOff>0</xdr:rowOff>
    </xdr:from>
    <xdr:to>
      <xdr:col>4</xdr:col>
      <xdr:colOff>609600</xdr:colOff>
      <xdr:row>32</xdr:row>
      <xdr:rowOff>190500</xdr:rowOff>
    </xdr:to>
    <xdr:sp>
      <xdr:nvSpPr>
        <xdr:cNvPr id="3" name="Text Box 1025"/>
        <xdr:cNvSpPr txBox="1"/>
      </xdr:nvSpPr>
      <xdr:spPr>
        <a:xfrm>
          <a:off x="5753100" y="12268200"/>
          <a:ext cx="76200" cy="19050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05;&#30340;&#25991;&#20214;&#23478;\2013&#24180;&#39033;&#30446;\&#22826;&#20179;&#20132;&#36890;&#23616;\tt\&#33487;&#24030;&#20013;&#29615;\&#33487;&#24030;&#20013;&#29615;&#21271;&#27573;2&#266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5105;&#30340;&#25991;&#20214;&#23478;\2013&#24180;&#39033;&#30446;\&#22826;&#20179;&#20132;&#36890;&#23616;\tt\&#33487;&#24030;&#20013;&#29615;\&#33487;&#24030;&#20013;&#29615;&#21271;&#27573;2&#2663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0章（养护）"/>
      <sheetName val="封面"/>
      <sheetName val="说明"/>
      <sheetName val="100章"/>
      <sheetName val="200章"/>
      <sheetName val="300章"/>
      <sheetName val="400章"/>
      <sheetName val="600章"/>
      <sheetName val="计日工、暂估价表"/>
      <sheetName val="汇总表"/>
      <sheetName val="工程量清单单价分析表"/>
      <sheetName val="100章 (2)"/>
      <sheetName val="200章 (2)"/>
      <sheetName val="300章 (2)"/>
      <sheetName val="400章 (2)"/>
      <sheetName val="500章（2）"/>
      <sheetName val="600章（2）"/>
      <sheetName val="700章（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0章（养护）"/>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16"/>
  <sheetViews>
    <sheetView view="pageBreakPreview" zoomScaleNormal="100" topLeftCell="A2" workbookViewId="0">
      <selection activeCell="A2" sqref="A2"/>
    </sheetView>
  </sheetViews>
  <sheetFormatPr defaultColWidth="9" defaultRowHeight="42" customHeight="1"/>
  <cols>
    <col min="1" max="1" width="103.75" style="31" customWidth="1"/>
    <col min="2" max="16384" width="9" style="31"/>
  </cols>
  <sheetData>
    <row r="2" s="213" customFormat="1" ht="83.1" customHeight="1" spans="1:1">
      <c r="A2" s="214" t="s">
        <v>0</v>
      </c>
    </row>
    <row r="6" s="213" customFormat="1" customHeight="1" spans="1:1">
      <c r="A6" s="215" t="s">
        <v>1</v>
      </c>
    </row>
    <row r="7" customHeight="1" spans="1:1">
      <c r="A7" s="215" t="s">
        <v>2</v>
      </c>
    </row>
    <row r="8" customHeight="1" spans="1:1">
      <c r="A8" s="215" t="s">
        <v>3</v>
      </c>
    </row>
    <row r="9" customHeight="1" spans="1:1">
      <c r="A9" s="215" t="s">
        <v>4</v>
      </c>
    </row>
    <row r="10" customHeight="1" spans="1:1">
      <c r="A10" s="215"/>
    </row>
    <row r="14" customHeight="1" spans="1:1">
      <c r="A14" s="216" t="s">
        <v>5</v>
      </c>
    </row>
    <row r="15" customHeight="1" spans="1:1">
      <c r="A15" s="217" t="s">
        <v>6</v>
      </c>
    </row>
    <row r="16" customHeight="1" spans="1:1">
      <c r="A16" s="218" t="s">
        <v>7</v>
      </c>
    </row>
  </sheetData>
  <sheetProtection password="DAD6" sheet="1" formatColumns="0" formatRows="0" objects="1"/>
  <printOptions horizontalCentered="1"/>
  <pageMargins left="0.472222222222222" right="0.472222222222222" top="0.472222222222222" bottom="0.472222222222222" header="0.472222222222222" footer="0.472222222222222"/>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view="pageBreakPreview" zoomScaleNormal="100" workbookViewId="0">
      <selection activeCell="A2" sqref="A2"/>
    </sheetView>
  </sheetViews>
  <sheetFormatPr defaultColWidth="10" defaultRowHeight="15.75"/>
  <cols>
    <col min="1" max="1" width="8.5" style="32" customWidth="1"/>
    <col min="2" max="2" width="36.125" style="32" customWidth="1"/>
    <col min="3" max="3" width="8.25" style="32" customWidth="1"/>
    <col min="4" max="4" width="11.875" style="32" customWidth="1"/>
    <col min="5" max="5" width="13.5" style="33" customWidth="1"/>
    <col min="6" max="6" width="16.625" style="114" customWidth="1"/>
    <col min="7" max="16384" width="10" style="32"/>
  </cols>
  <sheetData>
    <row r="1" ht="42" customHeight="1" spans="1:6">
      <c r="A1" s="120" t="s">
        <v>253</v>
      </c>
      <c r="B1" s="120"/>
      <c r="C1" s="120"/>
      <c r="D1" s="120"/>
      <c r="E1" s="120"/>
      <c r="F1" s="120"/>
    </row>
    <row r="2" s="29" customFormat="1" ht="24" customHeight="1" spans="1:6">
      <c r="A2" s="36" t="str">
        <f>汇总表!A2</f>
        <v>项目名称：2026-2028年南京市江宁区域内普通国省道综合养护项目</v>
      </c>
      <c r="B2" s="36"/>
      <c r="C2" s="36"/>
      <c r="D2" s="36"/>
      <c r="E2" s="37"/>
      <c r="F2" s="38" t="s">
        <v>26</v>
      </c>
    </row>
    <row r="3" s="30" customFormat="1" ht="30" customHeight="1" spans="1:6">
      <c r="A3" s="39" t="s">
        <v>127</v>
      </c>
      <c r="B3" s="40" t="s">
        <v>128</v>
      </c>
      <c r="C3" s="40" t="s">
        <v>129</v>
      </c>
      <c r="D3" s="41" t="s">
        <v>130</v>
      </c>
      <c r="E3" s="42" t="s">
        <v>131</v>
      </c>
      <c r="F3" s="43" t="s">
        <v>132</v>
      </c>
    </row>
    <row r="4" s="30" customFormat="1" ht="30" customHeight="1" spans="1:6">
      <c r="A4" s="39">
        <v>1</v>
      </c>
      <c r="B4" s="108" t="s">
        <v>110</v>
      </c>
      <c r="C4" s="40"/>
      <c r="D4" s="41"/>
      <c r="E4" s="42"/>
      <c r="F4" s="43"/>
    </row>
    <row r="5" s="31" customFormat="1" ht="30" customHeight="1" spans="1:6">
      <c r="A5" s="46" t="s">
        <v>254</v>
      </c>
      <c r="B5" s="115" t="s">
        <v>255</v>
      </c>
      <c r="C5" s="116" t="s">
        <v>140</v>
      </c>
      <c r="D5" s="121">
        <v>13752</v>
      </c>
      <c r="E5" s="122"/>
      <c r="F5" s="16">
        <f>IF(D5="","",ROUND(D5*E5,2))</f>
        <v>0</v>
      </c>
    </row>
    <row r="6" s="31" customFormat="1" ht="30" customHeight="1" spans="1:6">
      <c r="A6" s="46" t="s">
        <v>256</v>
      </c>
      <c r="B6" s="115" t="s">
        <v>257</v>
      </c>
      <c r="C6" s="116" t="s">
        <v>258</v>
      </c>
      <c r="D6" s="121">
        <v>1476.2</v>
      </c>
      <c r="E6" s="122"/>
      <c r="F6" s="16">
        <f t="shared" ref="F6:F42" si="0">IF(D6="","",ROUND(D6*E6,2))</f>
        <v>0</v>
      </c>
    </row>
    <row r="7" s="31" customFormat="1" ht="30" customHeight="1" spans="1:6">
      <c r="A7" s="46" t="s">
        <v>259</v>
      </c>
      <c r="B7" s="115" t="s">
        <v>260</v>
      </c>
      <c r="C7" s="116" t="s">
        <v>261</v>
      </c>
      <c r="D7" s="121">
        <v>496</v>
      </c>
      <c r="E7" s="122"/>
      <c r="F7" s="16">
        <f t="shared" si="0"/>
        <v>0</v>
      </c>
    </row>
    <row r="8" s="31" customFormat="1" ht="30" customHeight="1" spans="1:6">
      <c r="A8" s="46" t="s">
        <v>262</v>
      </c>
      <c r="B8" s="115" t="s">
        <v>263</v>
      </c>
      <c r="C8" s="116" t="s">
        <v>140</v>
      </c>
      <c r="D8" s="121">
        <v>31814.68</v>
      </c>
      <c r="E8" s="26"/>
      <c r="F8" s="16">
        <f t="shared" si="0"/>
        <v>0</v>
      </c>
    </row>
    <row r="9" s="31" customFormat="1" ht="30" customHeight="1" spans="1:6">
      <c r="A9" s="39">
        <v>2</v>
      </c>
      <c r="B9" s="108" t="s">
        <v>114</v>
      </c>
      <c r="C9" s="109"/>
      <c r="D9" s="121"/>
      <c r="E9" s="122"/>
      <c r="F9" s="16" t="str">
        <f t="shared" si="0"/>
        <v/>
      </c>
    </row>
    <row r="10" s="31" customFormat="1" ht="30" customHeight="1" spans="1:6">
      <c r="A10" s="46" t="s">
        <v>254</v>
      </c>
      <c r="B10" s="111" t="s">
        <v>264</v>
      </c>
      <c r="C10" s="109" t="s">
        <v>140</v>
      </c>
      <c r="D10" s="121">
        <f>216*12</f>
        <v>2592</v>
      </c>
      <c r="E10" s="122"/>
      <c r="F10" s="16">
        <f t="shared" si="0"/>
        <v>0</v>
      </c>
    </row>
    <row r="11" s="31" customFormat="1" ht="30" customHeight="1" spans="1:6">
      <c r="A11" s="46" t="s">
        <v>256</v>
      </c>
      <c r="B11" s="111" t="s">
        <v>265</v>
      </c>
      <c r="C11" s="109" t="s">
        <v>266</v>
      </c>
      <c r="D11" s="121">
        <f>75*12</f>
        <v>900</v>
      </c>
      <c r="E11" s="122"/>
      <c r="F11" s="16">
        <f t="shared" si="0"/>
        <v>0</v>
      </c>
    </row>
    <row r="12" s="31" customFormat="1" ht="30" customHeight="1" spans="1:6">
      <c r="A12" s="46" t="s">
        <v>259</v>
      </c>
      <c r="B12" s="111" t="s">
        <v>267</v>
      </c>
      <c r="C12" s="109" t="s">
        <v>155</v>
      </c>
      <c r="D12" s="121">
        <v>277</v>
      </c>
      <c r="E12" s="122"/>
      <c r="F12" s="16">
        <f t="shared" si="0"/>
        <v>0</v>
      </c>
    </row>
    <row r="13" s="31" customFormat="1" ht="30" customHeight="1" spans="1:6">
      <c r="A13" s="46" t="s">
        <v>262</v>
      </c>
      <c r="B13" s="123" t="s">
        <v>268</v>
      </c>
      <c r="C13" s="124" t="s">
        <v>140</v>
      </c>
      <c r="D13" s="121">
        <f>317*12</f>
        <v>3804</v>
      </c>
      <c r="E13" s="26"/>
      <c r="F13" s="16">
        <f t="shared" si="0"/>
        <v>0</v>
      </c>
    </row>
    <row r="14" s="31" customFormat="1" ht="30" customHeight="1" spans="1:6">
      <c r="A14" s="39">
        <v>3</v>
      </c>
      <c r="B14" s="108" t="s">
        <v>117</v>
      </c>
      <c r="C14" s="109"/>
      <c r="D14" s="121"/>
      <c r="E14" s="122"/>
      <c r="F14" s="16" t="str">
        <f t="shared" si="0"/>
        <v/>
      </c>
    </row>
    <row r="15" s="31" customFormat="1" ht="30" customHeight="1" spans="1:6">
      <c r="A15" s="46" t="s">
        <v>254</v>
      </c>
      <c r="B15" s="111" t="s">
        <v>264</v>
      </c>
      <c r="C15" s="109" t="s">
        <v>140</v>
      </c>
      <c r="D15" s="121">
        <v>1284</v>
      </c>
      <c r="E15" s="122"/>
      <c r="F15" s="16">
        <f t="shared" si="0"/>
        <v>0</v>
      </c>
    </row>
    <row r="16" s="31" customFormat="1" ht="30" customHeight="1" spans="1:6">
      <c r="A16" s="46" t="s">
        <v>256</v>
      </c>
      <c r="B16" s="111" t="s">
        <v>265</v>
      </c>
      <c r="C16" s="109" t="s">
        <v>266</v>
      </c>
      <c r="D16" s="121">
        <v>639</v>
      </c>
      <c r="E16" s="122"/>
      <c r="F16" s="16">
        <f t="shared" si="0"/>
        <v>0</v>
      </c>
    </row>
    <row r="17" s="31" customFormat="1" ht="30" customHeight="1" spans="1:6">
      <c r="A17" s="46" t="s">
        <v>259</v>
      </c>
      <c r="B17" s="111" t="s">
        <v>267</v>
      </c>
      <c r="C17" s="109" t="s">
        <v>155</v>
      </c>
      <c r="D17" s="121">
        <v>211</v>
      </c>
      <c r="E17" s="122"/>
      <c r="F17" s="16">
        <f t="shared" si="0"/>
        <v>0</v>
      </c>
    </row>
    <row r="18" s="31" customFormat="1" ht="30" customHeight="1" spans="1:6">
      <c r="A18" s="46" t="s">
        <v>262</v>
      </c>
      <c r="B18" s="123" t="s">
        <v>268</v>
      </c>
      <c r="C18" s="124" t="s">
        <v>140</v>
      </c>
      <c r="D18" s="125">
        <f>328.8*12</f>
        <v>3945.6</v>
      </c>
      <c r="E18" s="26"/>
      <c r="F18" s="16">
        <f t="shared" si="0"/>
        <v>0</v>
      </c>
    </row>
    <row r="19" s="31" customFormat="1" ht="30" customHeight="1" spans="1:6">
      <c r="A19" s="39">
        <v>4</v>
      </c>
      <c r="B19" s="108" t="s">
        <v>118</v>
      </c>
      <c r="C19" s="109"/>
      <c r="D19" s="121"/>
      <c r="E19" s="122"/>
      <c r="F19" s="16" t="str">
        <f t="shared" si="0"/>
        <v/>
      </c>
    </row>
    <row r="20" s="31" customFormat="1" ht="30" customHeight="1" spans="1:6">
      <c r="A20" s="46" t="s">
        <v>254</v>
      </c>
      <c r="B20" s="111" t="s">
        <v>264</v>
      </c>
      <c r="C20" s="109" t="s">
        <v>140</v>
      </c>
      <c r="D20" s="121">
        <v>1644</v>
      </c>
      <c r="E20" s="122"/>
      <c r="F20" s="16">
        <f t="shared" si="0"/>
        <v>0</v>
      </c>
    </row>
    <row r="21" s="31" customFormat="1" ht="30" customHeight="1" spans="1:6">
      <c r="A21" s="46" t="s">
        <v>256</v>
      </c>
      <c r="B21" s="111" t="s">
        <v>265</v>
      </c>
      <c r="C21" s="109" t="s">
        <v>266</v>
      </c>
      <c r="D21" s="121">
        <v>288</v>
      </c>
      <c r="E21" s="122"/>
      <c r="F21" s="16">
        <f t="shared" si="0"/>
        <v>0</v>
      </c>
    </row>
    <row r="22" s="31" customFormat="1" ht="30" customHeight="1" spans="1:6">
      <c r="A22" s="46" t="s">
        <v>259</v>
      </c>
      <c r="B22" s="111" t="s">
        <v>267</v>
      </c>
      <c r="C22" s="109" t="s">
        <v>155</v>
      </c>
      <c r="D22" s="121">
        <v>34</v>
      </c>
      <c r="E22" s="122"/>
      <c r="F22" s="16">
        <f t="shared" si="0"/>
        <v>0</v>
      </c>
    </row>
    <row r="23" s="31" customFormat="1" ht="30" customHeight="1" spans="1:6">
      <c r="A23" s="46" t="s">
        <v>262</v>
      </c>
      <c r="B23" s="123" t="s">
        <v>268</v>
      </c>
      <c r="C23" s="124" t="s">
        <v>140</v>
      </c>
      <c r="D23" s="125">
        <v>9463.6</v>
      </c>
      <c r="E23" s="26"/>
      <c r="F23" s="16">
        <f t="shared" si="0"/>
        <v>0</v>
      </c>
    </row>
    <row r="24" s="31" customFormat="1" ht="30" customHeight="1" spans="1:6">
      <c r="A24" s="39">
        <v>5</v>
      </c>
      <c r="B24" s="108" t="s">
        <v>119</v>
      </c>
      <c r="C24" s="109"/>
      <c r="D24" s="121"/>
      <c r="E24" s="122"/>
      <c r="F24" s="16" t="str">
        <f t="shared" si="0"/>
        <v/>
      </c>
    </row>
    <row r="25" s="31" customFormat="1" ht="30" customHeight="1" spans="1:6">
      <c r="A25" s="46" t="s">
        <v>254</v>
      </c>
      <c r="B25" s="111" t="s">
        <v>264</v>
      </c>
      <c r="C25" s="109" t="s">
        <v>140</v>
      </c>
      <c r="D25" s="121">
        <v>14506.8</v>
      </c>
      <c r="E25" s="122"/>
      <c r="F25" s="16">
        <f t="shared" si="0"/>
        <v>0</v>
      </c>
    </row>
    <row r="26" s="31" customFormat="1" ht="30" customHeight="1" spans="1:6">
      <c r="A26" s="46" t="s">
        <v>256</v>
      </c>
      <c r="B26" s="111" t="s">
        <v>265</v>
      </c>
      <c r="C26" s="109" t="s">
        <v>266</v>
      </c>
      <c r="D26" s="121">
        <v>5722</v>
      </c>
      <c r="E26" s="122"/>
      <c r="F26" s="16">
        <f t="shared" si="0"/>
        <v>0</v>
      </c>
    </row>
    <row r="27" s="31" customFormat="1" ht="30" customHeight="1" spans="1:6">
      <c r="A27" s="46" t="s">
        <v>262</v>
      </c>
      <c r="B27" s="123" t="s">
        <v>268</v>
      </c>
      <c r="C27" s="124" t="s">
        <v>140</v>
      </c>
      <c r="D27" s="125">
        <f>2856.57*12</f>
        <v>34278.84</v>
      </c>
      <c r="E27" s="26"/>
      <c r="F27" s="16">
        <f t="shared" si="0"/>
        <v>0</v>
      </c>
    </row>
    <row r="28" s="31" customFormat="1" ht="30" customHeight="1" spans="1:6">
      <c r="A28" s="39">
        <v>6</v>
      </c>
      <c r="B28" s="108" t="s">
        <v>120</v>
      </c>
      <c r="C28" s="109"/>
      <c r="D28" s="121"/>
      <c r="E28" s="122"/>
      <c r="F28" s="16" t="str">
        <f t="shared" si="0"/>
        <v/>
      </c>
    </row>
    <row r="29" s="31" customFormat="1" ht="30" customHeight="1" spans="1:6">
      <c r="A29" s="46" t="s">
        <v>254</v>
      </c>
      <c r="B29" s="111" t="s">
        <v>264</v>
      </c>
      <c r="C29" s="109" t="s">
        <v>140</v>
      </c>
      <c r="D29" s="121">
        <f>333*12</f>
        <v>3996</v>
      </c>
      <c r="E29" s="122"/>
      <c r="F29" s="16">
        <f t="shared" si="0"/>
        <v>0</v>
      </c>
    </row>
    <row r="30" s="31" customFormat="1" ht="30" customHeight="1" spans="1:6">
      <c r="A30" s="46" t="s">
        <v>256</v>
      </c>
      <c r="B30" s="111" t="s">
        <v>265</v>
      </c>
      <c r="C30" s="109" t="s">
        <v>266</v>
      </c>
      <c r="D30" s="121">
        <f>188*12</f>
        <v>2256</v>
      </c>
      <c r="E30" s="122"/>
      <c r="F30" s="16">
        <f t="shared" si="0"/>
        <v>0</v>
      </c>
    </row>
    <row r="31" s="31" customFormat="1" ht="30" customHeight="1" spans="1:6">
      <c r="A31" s="46" t="s">
        <v>259</v>
      </c>
      <c r="B31" s="111" t="s">
        <v>267</v>
      </c>
      <c r="C31" s="109" t="s">
        <v>155</v>
      </c>
      <c r="D31" s="121">
        <v>430</v>
      </c>
      <c r="E31" s="122"/>
      <c r="F31" s="16">
        <f t="shared" si="0"/>
        <v>0</v>
      </c>
    </row>
    <row r="32" s="31" customFormat="1" ht="30" customHeight="1" spans="1:6">
      <c r="A32" s="46" t="s">
        <v>262</v>
      </c>
      <c r="B32" s="123" t="s">
        <v>268</v>
      </c>
      <c r="C32" s="124" t="s">
        <v>140</v>
      </c>
      <c r="D32" s="125">
        <f>338.7*12</f>
        <v>4064.4</v>
      </c>
      <c r="E32" s="26"/>
      <c r="F32" s="16">
        <f t="shared" si="0"/>
        <v>0</v>
      </c>
    </row>
    <row r="33" s="31" customFormat="1" ht="30" customHeight="1" spans="1:6">
      <c r="A33" s="39">
        <v>7</v>
      </c>
      <c r="B33" s="108" t="s">
        <v>122</v>
      </c>
      <c r="C33" s="109"/>
      <c r="D33" s="121"/>
      <c r="E33" s="122"/>
      <c r="F33" s="16" t="str">
        <f t="shared" si="0"/>
        <v/>
      </c>
    </row>
    <row r="34" s="31" customFormat="1" ht="30" customHeight="1" spans="1:6">
      <c r="A34" s="46" t="s">
        <v>254</v>
      </c>
      <c r="B34" s="111" t="s">
        <v>264</v>
      </c>
      <c r="C34" s="109" t="s">
        <v>140</v>
      </c>
      <c r="D34" s="121">
        <v>5904</v>
      </c>
      <c r="E34" s="122"/>
      <c r="F34" s="16">
        <f t="shared" si="0"/>
        <v>0</v>
      </c>
    </row>
    <row r="35" s="31" customFormat="1" ht="30" customHeight="1" spans="1:6">
      <c r="A35" s="46" t="s">
        <v>256</v>
      </c>
      <c r="B35" s="111" t="s">
        <v>265</v>
      </c>
      <c r="C35" s="109" t="s">
        <v>266</v>
      </c>
      <c r="D35" s="121">
        <v>3770</v>
      </c>
      <c r="E35" s="122"/>
      <c r="F35" s="16">
        <f t="shared" si="0"/>
        <v>0</v>
      </c>
    </row>
    <row r="36" s="31" customFormat="1" ht="30" customHeight="1" spans="1:6">
      <c r="A36" s="46" t="s">
        <v>259</v>
      </c>
      <c r="B36" s="111" t="s">
        <v>267</v>
      </c>
      <c r="C36" s="109" t="s">
        <v>155</v>
      </c>
      <c r="D36" s="121">
        <v>276</v>
      </c>
      <c r="E36" s="122"/>
      <c r="F36" s="16">
        <f t="shared" si="0"/>
        <v>0</v>
      </c>
    </row>
    <row r="37" s="31" customFormat="1" ht="30" customHeight="1" spans="1:6">
      <c r="A37" s="46" t="s">
        <v>262</v>
      </c>
      <c r="B37" s="123" t="s">
        <v>268</v>
      </c>
      <c r="C37" s="124" t="s">
        <v>140</v>
      </c>
      <c r="D37" s="125">
        <v>8707</v>
      </c>
      <c r="E37" s="26"/>
      <c r="F37" s="16">
        <f t="shared" si="0"/>
        <v>0</v>
      </c>
    </row>
    <row r="38" s="31" customFormat="1" ht="30" customHeight="1" spans="1:6">
      <c r="A38" s="39">
        <v>8</v>
      </c>
      <c r="B38" s="108" t="s">
        <v>123</v>
      </c>
      <c r="C38" s="109"/>
      <c r="D38" s="121"/>
      <c r="E38" s="122"/>
      <c r="F38" s="16" t="str">
        <f t="shared" si="0"/>
        <v/>
      </c>
    </row>
    <row r="39" s="31" customFormat="1" ht="30" customHeight="1" spans="1:6">
      <c r="A39" s="46" t="s">
        <v>254</v>
      </c>
      <c r="B39" s="111" t="s">
        <v>264</v>
      </c>
      <c r="C39" s="109" t="s">
        <v>140</v>
      </c>
      <c r="D39" s="121">
        <v>10764</v>
      </c>
      <c r="E39" s="122"/>
      <c r="F39" s="16">
        <f t="shared" si="0"/>
        <v>0</v>
      </c>
    </row>
    <row r="40" s="31" customFormat="1" ht="30" customHeight="1" spans="1:6">
      <c r="A40" s="46" t="s">
        <v>256</v>
      </c>
      <c r="B40" s="111" t="s">
        <v>265</v>
      </c>
      <c r="C40" s="109" t="s">
        <v>266</v>
      </c>
      <c r="D40" s="121">
        <v>5184</v>
      </c>
      <c r="E40" s="122"/>
      <c r="F40" s="16">
        <f t="shared" si="0"/>
        <v>0</v>
      </c>
    </row>
    <row r="41" s="31" customFormat="1" ht="30" customHeight="1" spans="1:6">
      <c r="A41" s="46" t="s">
        <v>259</v>
      </c>
      <c r="B41" s="111" t="s">
        <v>267</v>
      </c>
      <c r="C41" s="109" t="s">
        <v>155</v>
      </c>
      <c r="D41" s="121">
        <v>467</v>
      </c>
      <c r="E41" s="122"/>
      <c r="F41" s="16">
        <f t="shared" si="0"/>
        <v>0</v>
      </c>
    </row>
    <row r="42" s="31" customFormat="1" ht="30" customHeight="1" spans="1:6">
      <c r="A42" s="46" t="s">
        <v>262</v>
      </c>
      <c r="B42" s="123" t="s">
        <v>268</v>
      </c>
      <c r="C42" s="124" t="s">
        <v>140</v>
      </c>
      <c r="D42" s="125">
        <v>22225.08</v>
      </c>
      <c r="E42" s="26"/>
      <c r="F42" s="16">
        <f t="shared" si="0"/>
        <v>0</v>
      </c>
    </row>
    <row r="43" s="30" customFormat="1" ht="30" customHeight="1" spans="1:10">
      <c r="A43" s="52" t="s">
        <v>269</v>
      </c>
      <c r="B43" s="53"/>
      <c r="C43" s="53"/>
      <c r="D43" s="54">
        <f>SUM(F5:F42)</f>
        <v>0</v>
      </c>
      <c r="E43" s="54"/>
      <c r="F43" s="118" t="s">
        <v>149</v>
      </c>
      <c r="I43" s="119"/>
      <c r="J43" s="119"/>
    </row>
  </sheetData>
  <sheetProtection algorithmName="SHA-512" hashValue="3fMVzBcygf656Lukz1Onv6CwTWXNuI8JdZZ+9OH96DNzYHaV7Mt4fZDMgV5RI0BlYeSwCXdD+VMRxuMsIuBYgw==" saltValue="A45t5CSOeIzXGUGeYyZr5w==" spinCount="100000" sheet="1" formatColumns="0" formatRows="0" objects="1"/>
  <protectedRanges>
    <protectedRange sqref="E43" name="区域1"/>
    <protectedRange sqref="E5:E8" name="区域1_2_1"/>
  </protectedRanges>
  <mergeCells count="3">
    <mergeCell ref="A1:F1"/>
    <mergeCell ref="A43:C43"/>
    <mergeCell ref="D43:E43"/>
  </mergeCells>
  <conditionalFormatting sqref="D5:E42">
    <cfRule type="cellIs" dxfId="0" priority="1" stopIfTrue="1" operator="equal">
      <formula>0</formula>
    </cfRule>
  </conditionalFormatting>
  <printOptions horizontalCentered="1"/>
  <pageMargins left="0.472222222222222" right="0.472222222222222" top="0.472222222222222" bottom="0.472222222222222" header="0.472222222222222" footer="0.472222222222222"/>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view="pageBreakPreview" zoomScaleNormal="100" workbookViewId="0">
      <selection activeCell="B2" sqref="B2"/>
    </sheetView>
  </sheetViews>
  <sheetFormatPr defaultColWidth="10" defaultRowHeight="15.75"/>
  <cols>
    <col min="1" max="1" width="9" style="32" customWidth="1"/>
    <col min="2" max="2" width="38.5" style="32" customWidth="1"/>
    <col min="3" max="3" width="7.5" style="32" customWidth="1"/>
    <col min="4" max="4" width="10.375" style="32" customWidth="1"/>
    <col min="5" max="5" width="13.125" style="33" customWidth="1"/>
    <col min="6" max="6" width="16.625" style="114" customWidth="1"/>
    <col min="7" max="16384" width="10" style="32"/>
  </cols>
  <sheetData>
    <row r="1" ht="42" customHeight="1" spans="1:6">
      <c r="A1" s="35" t="s">
        <v>270</v>
      </c>
      <c r="B1" s="35"/>
      <c r="C1" s="35"/>
      <c r="D1" s="35"/>
      <c r="E1" s="35"/>
      <c r="F1" s="35"/>
    </row>
    <row r="2" s="29" customFormat="1" ht="24" customHeight="1" spans="1:6">
      <c r="A2" s="36" t="str">
        <f>汇总表!A2</f>
        <v>项目名称：2026-2028年南京市江宁区域内普通国省道综合养护项目</v>
      </c>
      <c r="B2" s="36"/>
      <c r="C2" s="36"/>
      <c r="D2" s="36"/>
      <c r="E2" s="37"/>
      <c r="F2" s="38" t="s">
        <v>26</v>
      </c>
    </row>
    <row r="3" s="30" customFormat="1" ht="30" customHeight="1" spans="1:6">
      <c r="A3" s="39" t="s">
        <v>127</v>
      </c>
      <c r="B3" s="40" t="s">
        <v>128</v>
      </c>
      <c r="C3" s="40" t="s">
        <v>129</v>
      </c>
      <c r="D3" s="41" t="s">
        <v>130</v>
      </c>
      <c r="E3" s="42" t="s">
        <v>131</v>
      </c>
      <c r="F3" s="43" t="s">
        <v>132</v>
      </c>
    </row>
    <row r="4" s="30" customFormat="1" ht="30" customHeight="1" spans="1:6">
      <c r="A4" s="39">
        <v>1</v>
      </c>
      <c r="B4" s="108" t="s">
        <v>110</v>
      </c>
      <c r="C4" s="109"/>
      <c r="D4" s="109"/>
      <c r="E4" s="109"/>
      <c r="F4" s="43"/>
    </row>
    <row r="5" s="31" customFormat="1" ht="30" customHeight="1" spans="1:6">
      <c r="A5" s="46" t="s">
        <v>271</v>
      </c>
      <c r="B5" s="115" t="s">
        <v>272</v>
      </c>
      <c r="C5" s="116" t="s">
        <v>140</v>
      </c>
      <c r="D5" s="112">
        <v>10</v>
      </c>
      <c r="E5" s="94"/>
      <c r="F5" s="16">
        <f>IF(D5="","",ROUND(D5*E5,2))</f>
        <v>0</v>
      </c>
    </row>
    <row r="6" s="31" customFormat="1" ht="30" customHeight="1" spans="1:6">
      <c r="A6" s="46" t="s">
        <v>273</v>
      </c>
      <c r="B6" s="115" t="s">
        <v>274</v>
      </c>
      <c r="C6" s="116" t="s">
        <v>140</v>
      </c>
      <c r="D6" s="112">
        <v>20</v>
      </c>
      <c r="E6" s="94"/>
      <c r="F6" s="16">
        <f t="shared" ref="F6:F69" si="0">IF(D6="","",ROUND(D6*E6,2))</f>
        <v>0</v>
      </c>
    </row>
    <row r="7" s="31" customFormat="1" ht="30" customHeight="1" spans="1:6">
      <c r="A7" s="46" t="s">
        <v>275</v>
      </c>
      <c r="B7" s="111" t="s">
        <v>276</v>
      </c>
      <c r="C7" s="116" t="s">
        <v>140</v>
      </c>
      <c r="D7" s="112">
        <v>20</v>
      </c>
      <c r="E7" s="94"/>
      <c r="F7" s="16">
        <f t="shared" si="0"/>
        <v>0</v>
      </c>
    </row>
    <row r="8" s="31" customFormat="1" ht="30" customHeight="1" spans="1:6">
      <c r="A8" s="46" t="s">
        <v>277</v>
      </c>
      <c r="B8" s="115" t="s">
        <v>278</v>
      </c>
      <c r="C8" s="116" t="s">
        <v>140</v>
      </c>
      <c r="D8" s="112">
        <v>20</v>
      </c>
      <c r="E8" s="94"/>
      <c r="F8" s="16">
        <f t="shared" si="0"/>
        <v>0</v>
      </c>
    </row>
    <row r="9" s="31" customFormat="1" ht="30" customHeight="1" spans="1:6">
      <c r="A9" s="46" t="s">
        <v>279</v>
      </c>
      <c r="B9" s="111" t="s">
        <v>280</v>
      </c>
      <c r="C9" s="109" t="s">
        <v>135</v>
      </c>
      <c r="D9" s="112">
        <v>40</v>
      </c>
      <c r="E9" s="94"/>
      <c r="F9" s="16">
        <f t="shared" si="0"/>
        <v>0</v>
      </c>
    </row>
    <row r="10" s="31" customFormat="1" ht="30" customHeight="1" spans="1:6">
      <c r="A10" s="46" t="s">
        <v>281</v>
      </c>
      <c r="B10" s="115" t="s">
        <v>282</v>
      </c>
      <c r="C10" s="116"/>
      <c r="D10" s="112">
        <v>0</v>
      </c>
      <c r="E10" s="94"/>
      <c r="F10" s="16">
        <f t="shared" si="0"/>
        <v>0</v>
      </c>
    </row>
    <row r="11" s="31" customFormat="1" ht="30" customHeight="1" spans="1:6">
      <c r="A11" s="51" t="s">
        <v>153</v>
      </c>
      <c r="B11" s="111" t="s">
        <v>283</v>
      </c>
      <c r="C11" s="109" t="s">
        <v>140</v>
      </c>
      <c r="D11" s="112">
        <v>10</v>
      </c>
      <c r="E11" s="94"/>
      <c r="F11" s="16">
        <f t="shared" si="0"/>
        <v>0</v>
      </c>
    </row>
    <row r="12" s="31" customFormat="1" ht="30" customHeight="1" spans="1:6">
      <c r="A12" s="51" t="s">
        <v>156</v>
      </c>
      <c r="B12" s="111" t="s">
        <v>284</v>
      </c>
      <c r="C12" s="109" t="s">
        <v>140</v>
      </c>
      <c r="D12" s="112">
        <v>5</v>
      </c>
      <c r="E12" s="94"/>
      <c r="F12" s="16">
        <f t="shared" si="0"/>
        <v>0</v>
      </c>
    </row>
    <row r="13" s="31" customFormat="1" ht="30" customHeight="1" spans="1:6">
      <c r="A13" s="51" t="s">
        <v>158</v>
      </c>
      <c r="B13" s="111" t="s">
        <v>285</v>
      </c>
      <c r="C13" s="109" t="s">
        <v>140</v>
      </c>
      <c r="D13" s="117">
        <v>10</v>
      </c>
      <c r="E13" s="101"/>
      <c r="F13" s="16">
        <f t="shared" si="0"/>
        <v>0</v>
      </c>
    </row>
    <row r="14" s="31" customFormat="1" ht="30" customHeight="1" spans="1:6">
      <c r="A14" s="46" t="s">
        <v>286</v>
      </c>
      <c r="B14" s="115" t="s">
        <v>287</v>
      </c>
      <c r="C14" s="116"/>
      <c r="D14" s="112">
        <v>0</v>
      </c>
      <c r="E14" s="94"/>
      <c r="F14" s="16">
        <f t="shared" si="0"/>
        <v>0</v>
      </c>
    </row>
    <row r="15" s="31" customFormat="1" ht="30" customHeight="1" spans="1:6">
      <c r="A15" s="51" t="s">
        <v>153</v>
      </c>
      <c r="B15" s="115" t="s">
        <v>288</v>
      </c>
      <c r="C15" s="109" t="s">
        <v>135</v>
      </c>
      <c r="D15" s="112">
        <v>4000</v>
      </c>
      <c r="E15" s="94"/>
      <c r="F15" s="16">
        <f t="shared" si="0"/>
        <v>0</v>
      </c>
    </row>
    <row r="16" s="31" customFormat="1" ht="30" customHeight="1" spans="1:6">
      <c r="A16" s="51" t="s">
        <v>156</v>
      </c>
      <c r="B16" s="115" t="s">
        <v>289</v>
      </c>
      <c r="C16" s="116" t="s">
        <v>290</v>
      </c>
      <c r="D16" s="112">
        <v>258</v>
      </c>
      <c r="E16" s="94"/>
      <c r="F16" s="16">
        <f t="shared" si="0"/>
        <v>0</v>
      </c>
    </row>
    <row r="17" s="31" customFormat="1" ht="30" customHeight="1" spans="1:6">
      <c r="A17" s="51" t="s">
        <v>158</v>
      </c>
      <c r="B17" s="115" t="s">
        <v>291</v>
      </c>
      <c r="C17" s="116" t="s">
        <v>290</v>
      </c>
      <c r="D17" s="112">
        <v>4069</v>
      </c>
      <c r="E17" s="94"/>
      <c r="F17" s="16">
        <f t="shared" si="0"/>
        <v>0</v>
      </c>
    </row>
    <row r="18" s="31" customFormat="1" ht="30" customHeight="1" spans="1:6">
      <c r="A18" s="51" t="s">
        <v>191</v>
      </c>
      <c r="B18" s="115" t="s">
        <v>292</v>
      </c>
      <c r="C18" s="109" t="s">
        <v>135</v>
      </c>
      <c r="D18" s="112">
        <v>400</v>
      </c>
      <c r="E18" s="94"/>
      <c r="F18" s="16">
        <f t="shared" si="0"/>
        <v>0</v>
      </c>
    </row>
    <row r="19" s="31" customFormat="1" ht="30" customHeight="1" spans="1:6">
      <c r="A19" s="39">
        <v>2</v>
      </c>
      <c r="B19" s="108" t="s">
        <v>114</v>
      </c>
      <c r="C19" s="109"/>
      <c r="D19" s="112"/>
      <c r="E19" s="94"/>
      <c r="F19" s="16" t="str">
        <f t="shared" si="0"/>
        <v/>
      </c>
    </row>
    <row r="20" s="31" customFormat="1" ht="30" customHeight="1" spans="1:6">
      <c r="A20" s="46" t="s">
        <v>271</v>
      </c>
      <c r="B20" s="115" t="s">
        <v>272</v>
      </c>
      <c r="C20" s="116" t="s">
        <v>140</v>
      </c>
      <c r="D20" s="112">
        <v>10</v>
      </c>
      <c r="E20" s="94"/>
      <c r="F20" s="16">
        <f t="shared" si="0"/>
        <v>0</v>
      </c>
    </row>
    <row r="21" s="31" customFormat="1" ht="30" customHeight="1" spans="1:6">
      <c r="A21" s="46" t="s">
        <v>273</v>
      </c>
      <c r="B21" s="115" t="s">
        <v>274</v>
      </c>
      <c r="C21" s="116" t="s">
        <v>140</v>
      </c>
      <c r="D21" s="112">
        <v>20</v>
      </c>
      <c r="E21" s="94"/>
      <c r="F21" s="16">
        <f t="shared" si="0"/>
        <v>0</v>
      </c>
    </row>
    <row r="22" s="31" customFormat="1" ht="30" customHeight="1" spans="1:6">
      <c r="A22" s="46" t="s">
        <v>275</v>
      </c>
      <c r="B22" s="111" t="s">
        <v>276</v>
      </c>
      <c r="C22" s="116" t="s">
        <v>140</v>
      </c>
      <c r="D22" s="112">
        <v>20</v>
      </c>
      <c r="E22" s="94"/>
      <c r="F22" s="16">
        <f t="shared" si="0"/>
        <v>0</v>
      </c>
    </row>
    <row r="23" s="31" customFormat="1" ht="30" customHeight="1" spans="1:6">
      <c r="A23" s="46" t="s">
        <v>277</v>
      </c>
      <c r="B23" s="115" t="s">
        <v>278</v>
      </c>
      <c r="C23" s="116" t="s">
        <v>140</v>
      </c>
      <c r="D23" s="112">
        <v>20</v>
      </c>
      <c r="E23" s="94"/>
      <c r="F23" s="16">
        <f t="shared" si="0"/>
        <v>0</v>
      </c>
    </row>
    <row r="24" s="31" customFormat="1" ht="30" customHeight="1" spans="1:6">
      <c r="A24" s="46" t="s">
        <v>281</v>
      </c>
      <c r="B24" s="115" t="s">
        <v>282</v>
      </c>
      <c r="C24" s="116"/>
      <c r="D24" s="112">
        <v>0</v>
      </c>
      <c r="E24" s="94"/>
      <c r="F24" s="16">
        <f t="shared" si="0"/>
        <v>0</v>
      </c>
    </row>
    <row r="25" s="31" customFormat="1" ht="30" customHeight="1" spans="1:6">
      <c r="A25" s="51" t="s">
        <v>153</v>
      </c>
      <c r="B25" s="111" t="s">
        <v>283</v>
      </c>
      <c r="C25" s="109" t="s">
        <v>140</v>
      </c>
      <c r="D25" s="112">
        <v>10</v>
      </c>
      <c r="E25" s="94"/>
      <c r="F25" s="16">
        <f t="shared" si="0"/>
        <v>0</v>
      </c>
    </row>
    <row r="26" s="31" customFormat="1" ht="30" customHeight="1" spans="1:6">
      <c r="A26" s="51" t="s">
        <v>156</v>
      </c>
      <c r="B26" s="111" t="s">
        <v>284</v>
      </c>
      <c r="C26" s="109" t="s">
        <v>140</v>
      </c>
      <c r="D26" s="112">
        <v>5</v>
      </c>
      <c r="E26" s="94"/>
      <c r="F26" s="16">
        <f t="shared" si="0"/>
        <v>0</v>
      </c>
    </row>
    <row r="27" s="31" customFormat="1" ht="30" customHeight="1" spans="1:6">
      <c r="A27" s="51" t="s">
        <v>158</v>
      </c>
      <c r="B27" s="111" t="s">
        <v>285</v>
      </c>
      <c r="C27" s="109" t="s">
        <v>140</v>
      </c>
      <c r="D27" s="117">
        <v>10</v>
      </c>
      <c r="E27" s="101"/>
      <c r="F27" s="16">
        <f t="shared" si="0"/>
        <v>0</v>
      </c>
    </row>
    <row r="28" s="31" customFormat="1" ht="30" customHeight="1" spans="1:6">
      <c r="A28" s="46" t="s">
        <v>286</v>
      </c>
      <c r="B28" s="115" t="s">
        <v>287</v>
      </c>
      <c r="C28" s="116"/>
      <c r="D28" s="112">
        <v>0</v>
      </c>
      <c r="E28" s="94"/>
      <c r="F28" s="16">
        <f t="shared" si="0"/>
        <v>0</v>
      </c>
    </row>
    <row r="29" s="31" customFormat="1" ht="30" customHeight="1" spans="1:6">
      <c r="A29" s="51" t="s">
        <v>153</v>
      </c>
      <c r="B29" s="115" t="s">
        <v>288</v>
      </c>
      <c r="C29" s="109" t="s">
        <v>135</v>
      </c>
      <c r="D29" s="112">
        <v>300</v>
      </c>
      <c r="E29" s="94"/>
      <c r="F29" s="16">
        <f t="shared" si="0"/>
        <v>0</v>
      </c>
    </row>
    <row r="30" s="31" customFormat="1" ht="30" customHeight="1" spans="1:6">
      <c r="A30" s="51" t="s">
        <v>156</v>
      </c>
      <c r="B30" s="115" t="s">
        <v>289</v>
      </c>
      <c r="C30" s="116" t="s">
        <v>290</v>
      </c>
      <c r="D30" s="112">
        <v>252</v>
      </c>
      <c r="E30" s="94"/>
      <c r="F30" s="16">
        <f t="shared" si="0"/>
        <v>0</v>
      </c>
    </row>
    <row r="31" s="31" customFormat="1" ht="30" customHeight="1" spans="1:6">
      <c r="A31" s="51" t="s">
        <v>191</v>
      </c>
      <c r="B31" s="115" t="s">
        <v>292</v>
      </c>
      <c r="C31" s="109" t="s">
        <v>135</v>
      </c>
      <c r="D31" s="112">
        <v>400</v>
      </c>
      <c r="E31" s="94"/>
      <c r="F31" s="16">
        <f t="shared" si="0"/>
        <v>0</v>
      </c>
    </row>
    <row r="32" s="31" customFormat="1" ht="30" customHeight="1" spans="1:6">
      <c r="A32" s="39">
        <v>3</v>
      </c>
      <c r="B32" s="108" t="s">
        <v>117</v>
      </c>
      <c r="C32" s="109"/>
      <c r="D32" s="112"/>
      <c r="E32" s="94"/>
      <c r="F32" s="16" t="str">
        <f t="shared" si="0"/>
        <v/>
      </c>
    </row>
    <row r="33" s="31" customFormat="1" ht="30" customHeight="1" spans="1:6">
      <c r="A33" s="46" t="s">
        <v>271</v>
      </c>
      <c r="B33" s="115" t="s">
        <v>272</v>
      </c>
      <c r="C33" s="116" t="s">
        <v>140</v>
      </c>
      <c r="D33" s="112">
        <v>10</v>
      </c>
      <c r="E33" s="94"/>
      <c r="F33" s="16">
        <f t="shared" si="0"/>
        <v>0</v>
      </c>
    </row>
    <row r="34" s="31" customFormat="1" ht="30" customHeight="1" spans="1:6">
      <c r="A34" s="46" t="s">
        <v>273</v>
      </c>
      <c r="B34" s="115" t="s">
        <v>274</v>
      </c>
      <c r="C34" s="116" t="s">
        <v>140</v>
      </c>
      <c r="D34" s="112">
        <v>20</v>
      </c>
      <c r="E34" s="94"/>
      <c r="F34" s="16">
        <f t="shared" si="0"/>
        <v>0</v>
      </c>
    </row>
    <row r="35" s="31" customFormat="1" ht="30" customHeight="1" spans="1:6">
      <c r="A35" s="46" t="s">
        <v>275</v>
      </c>
      <c r="B35" s="111" t="s">
        <v>276</v>
      </c>
      <c r="C35" s="116" t="s">
        <v>140</v>
      </c>
      <c r="D35" s="112">
        <v>20</v>
      </c>
      <c r="E35" s="94"/>
      <c r="F35" s="16">
        <f t="shared" si="0"/>
        <v>0</v>
      </c>
    </row>
    <row r="36" s="31" customFormat="1" ht="30" customHeight="1" spans="1:6">
      <c r="A36" s="46" t="s">
        <v>286</v>
      </c>
      <c r="B36" s="115" t="s">
        <v>287</v>
      </c>
      <c r="C36" s="116"/>
      <c r="D36" s="112">
        <v>0</v>
      </c>
      <c r="E36" s="94"/>
      <c r="F36" s="16">
        <f t="shared" si="0"/>
        <v>0</v>
      </c>
    </row>
    <row r="37" s="31" customFormat="1" ht="30" customHeight="1" spans="1:6">
      <c r="A37" s="51" t="s">
        <v>153</v>
      </c>
      <c r="B37" s="115" t="s">
        <v>288</v>
      </c>
      <c r="C37" s="109" t="s">
        <v>135</v>
      </c>
      <c r="D37" s="112">
        <v>100</v>
      </c>
      <c r="E37" s="94"/>
      <c r="F37" s="16">
        <f t="shared" si="0"/>
        <v>0</v>
      </c>
    </row>
    <row r="38" s="31" customFormat="1" ht="30" customHeight="1" spans="1:6">
      <c r="A38" s="51" t="s">
        <v>156</v>
      </c>
      <c r="B38" s="115" t="s">
        <v>289</v>
      </c>
      <c r="C38" s="116" t="s">
        <v>290</v>
      </c>
      <c r="D38" s="112">
        <v>14</v>
      </c>
      <c r="E38" s="94"/>
      <c r="F38" s="16">
        <f t="shared" si="0"/>
        <v>0</v>
      </c>
    </row>
    <row r="39" s="31" customFormat="1" ht="30" customHeight="1" spans="1:6">
      <c r="A39" s="39">
        <v>4</v>
      </c>
      <c r="B39" s="108" t="s">
        <v>118</v>
      </c>
      <c r="C39" s="109"/>
      <c r="D39" s="112"/>
      <c r="E39" s="94"/>
      <c r="F39" s="16" t="str">
        <f t="shared" si="0"/>
        <v/>
      </c>
    </row>
    <row r="40" s="31" customFormat="1" ht="30" customHeight="1" spans="1:6">
      <c r="A40" s="46" t="s">
        <v>271</v>
      </c>
      <c r="B40" s="115" t="s">
        <v>272</v>
      </c>
      <c r="C40" s="116" t="s">
        <v>140</v>
      </c>
      <c r="D40" s="112">
        <v>10</v>
      </c>
      <c r="E40" s="94"/>
      <c r="F40" s="16">
        <f t="shared" si="0"/>
        <v>0</v>
      </c>
    </row>
    <row r="41" s="31" customFormat="1" ht="30" customHeight="1" spans="1:6">
      <c r="A41" s="46" t="s">
        <v>273</v>
      </c>
      <c r="B41" s="115" t="s">
        <v>274</v>
      </c>
      <c r="C41" s="116" t="s">
        <v>140</v>
      </c>
      <c r="D41" s="112">
        <v>10</v>
      </c>
      <c r="E41" s="94"/>
      <c r="F41" s="16">
        <f t="shared" si="0"/>
        <v>0</v>
      </c>
    </row>
    <row r="42" s="31" customFormat="1" ht="30" customHeight="1" spans="1:6">
      <c r="A42" s="46" t="s">
        <v>275</v>
      </c>
      <c r="B42" s="111" t="s">
        <v>276</v>
      </c>
      <c r="C42" s="116" t="s">
        <v>140</v>
      </c>
      <c r="D42" s="112">
        <v>10</v>
      </c>
      <c r="E42" s="94"/>
      <c r="F42" s="16">
        <f t="shared" si="0"/>
        <v>0</v>
      </c>
    </row>
    <row r="43" s="31" customFormat="1" ht="30" customHeight="1" spans="1:6">
      <c r="A43" s="46" t="s">
        <v>277</v>
      </c>
      <c r="B43" s="115" t="s">
        <v>278</v>
      </c>
      <c r="C43" s="116" t="s">
        <v>140</v>
      </c>
      <c r="D43" s="112">
        <v>10</v>
      </c>
      <c r="E43" s="94"/>
      <c r="F43" s="16">
        <f t="shared" si="0"/>
        <v>0</v>
      </c>
    </row>
    <row r="44" s="31" customFormat="1" ht="30" customHeight="1" spans="1:6">
      <c r="A44" s="46" t="s">
        <v>286</v>
      </c>
      <c r="B44" s="115" t="s">
        <v>287</v>
      </c>
      <c r="C44" s="116"/>
      <c r="D44" s="112">
        <v>0</v>
      </c>
      <c r="E44" s="94"/>
      <c r="F44" s="16">
        <f t="shared" si="0"/>
        <v>0</v>
      </c>
    </row>
    <row r="45" s="31" customFormat="1" ht="30" customHeight="1" spans="1:6">
      <c r="A45" s="51" t="s">
        <v>153</v>
      </c>
      <c r="B45" s="115" t="s">
        <v>288</v>
      </c>
      <c r="C45" s="109" t="s">
        <v>135</v>
      </c>
      <c r="D45" s="112">
        <v>20</v>
      </c>
      <c r="E45" s="94"/>
      <c r="F45" s="16">
        <f t="shared" si="0"/>
        <v>0</v>
      </c>
    </row>
    <row r="46" s="31" customFormat="1" ht="30" customHeight="1" spans="1:6">
      <c r="A46" s="51" t="s">
        <v>156</v>
      </c>
      <c r="B46" s="115" t="s">
        <v>289</v>
      </c>
      <c r="C46" s="116" t="s">
        <v>290</v>
      </c>
      <c r="D46" s="112">
        <v>32</v>
      </c>
      <c r="E46" s="94"/>
      <c r="F46" s="16">
        <f t="shared" si="0"/>
        <v>0</v>
      </c>
    </row>
    <row r="47" s="31" customFormat="1" ht="30" customHeight="1" spans="1:6">
      <c r="A47" s="39">
        <v>5</v>
      </c>
      <c r="B47" s="108" t="s">
        <v>119</v>
      </c>
      <c r="C47" s="109"/>
      <c r="D47" s="112"/>
      <c r="E47" s="94"/>
      <c r="F47" s="16" t="str">
        <f t="shared" si="0"/>
        <v/>
      </c>
    </row>
    <row r="48" s="31" customFormat="1" ht="30" customHeight="1" spans="1:6">
      <c r="A48" s="46" t="s">
        <v>271</v>
      </c>
      <c r="B48" s="115" t="s">
        <v>272</v>
      </c>
      <c r="C48" s="116" t="s">
        <v>140</v>
      </c>
      <c r="D48" s="112">
        <v>10</v>
      </c>
      <c r="E48" s="94"/>
      <c r="F48" s="16">
        <f t="shared" si="0"/>
        <v>0</v>
      </c>
    </row>
    <row r="49" s="31" customFormat="1" ht="30" customHeight="1" spans="1:6">
      <c r="A49" s="46" t="s">
        <v>273</v>
      </c>
      <c r="B49" s="115" t="s">
        <v>274</v>
      </c>
      <c r="C49" s="116" t="s">
        <v>140</v>
      </c>
      <c r="D49" s="112">
        <v>10</v>
      </c>
      <c r="E49" s="94"/>
      <c r="F49" s="16">
        <f t="shared" si="0"/>
        <v>0</v>
      </c>
    </row>
    <row r="50" s="31" customFormat="1" ht="30" customHeight="1" spans="1:6">
      <c r="A50" s="46" t="s">
        <v>275</v>
      </c>
      <c r="B50" s="111" t="s">
        <v>276</v>
      </c>
      <c r="C50" s="116" t="s">
        <v>140</v>
      </c>
      <c r="D50" s="112">
        <v>100</v>
      </c>
      <c r="E50" s="94"/>
      <c r="F50" s="16">
        <f t="shared" si="0"/>
        <v>0</v>
      </c>
    </row>
    <row r="51" s="31" customFormat="1" ht="30" customHeight="1" spans="1:6">
      <c r="A51" s="46" t="s">
        <v>277</v>
      </c>
      <c r="B51" s="115" t="s">
        <v>278</v>
      </c>
      <c r="C51" s="116" t="s">
        <v>140</v>
      </c>
      <c r="D51" s="112">
        <v>10</v>
      </c>
      <c r="E51" s="94"/>
      <c r="F51" s="16">
        <f t="shared" si="0"/>
        <v>0</v>
      </c>
    </row>
    <row r="52" s="31" customFormat="1" ht="30" customHeight="1" spans="1:6">
      <c r="A52" s="46" t="s">
        <v>286</v>
      </c>
      <c r="B52" s="115" t="s">
        <v>287</v>
      </c>
      <c r="C52" s="116"/>
      <c r="D52" s="112">
        <v>0</v>
      </c>
      <c r="E52" s="94"/>
      <c r="F52" s="16">
        <f t="shared" si="0"/>
        <v>0</v>
      </c>
    </row>
    <row r="53" s="31" customFormat="1" ht="30" customHeight="1" spans="1:6">
      <c r="A53" s="51" t="s">
        <v>153</v>
      </c>
      <c r="B53" s="115" t="s">
        <v>288</v>
      </c>
      <c r="C53" s="109" t="s">
        <v>135</v>
      </c>
      <c r="D53" s="112">
        <v>3000</v>
      </c>
      <c r="E53" s="94"/>
      <c r="F53" s="16">
        <f t="shared" si="0"/>
        <v>0</v>
      </c>
    </row>
    <row r="54" s="31" customFormat="1" ht="30" customHeight="1" spans="1:6">
      <c r="A54" s="51" t="s">
        <v>158</v>
      </c>
      <c r="B54" s="115" t="s">
        <v>291</v>
      </c>
      <c r="C54" s="116" t="s">
        <v>290</v>
      </c>
      <c r="D54" s="112">
        <v>3348</v>
      </c>
      <c r="E54" s="94"/>
      <c r="F54" s="16">
        <f t="shared" si="0"/>
        <v>0</v>
      </c>
    </row>
    <row r="55" s="31" customFormat="1" ht="30" customHeight="1" spans="1:6">
      <c r="A55" s="51" t="s">
        <v>191</v>
      </c>
      <c r="B55" s="115" t="s">
        <v>292</v>
      </c>
      <c r="C55" s="109" t="s">
        <v>135</v>
      </c>
      <c r="D55" s="112">
        <v>500</v>
      </c>
      <c r="E55" s="94"/>
      <c r="F55" s="16">
        <f t="shared" si="0"/>
        <v>0</v>
      </c>
    </row>
    <row r="56" s="31" customFormat="1" ht="30" customHeight="1" spans="1:6">
      <c r="A56" s="39">
        <v>6</v>
      </c>
      <c r="B56" s="108" t="s">
        <v>120</v>
      </c>
      <c r="C56" s="109"/>
      <c r="D56" s="112"/>
      <c r="E56" s="94"/>
      <c r="F56" s="16" t="str">
        <f t="shared" si="0"/>
        <v/>
      </c>
    </row>
    <row r="57" s="31" customFormat="1" ht="30" customHeight="1" spans="1:6">
      <c r="A57" s="46" t="s">
        <v>271</v>
      </c>
      <c r="B57" s="115" t="s">
        <v>272</v>
      </c>
      <c r="C57" s="116" t="s">
        <v>140</v>
      </c>
      <c r="D57" s="112">
        <v>10</v>
      </c>
      <c r="E57" s="94"/>
      <c r="F57" s="16">
        <f t="shared" si="0"/>
        <v>0</v>
      </c>
    </row>
    <row r="58" s="31" customFormat="1" ht="30" customHeight="1" spans="1:6">
      <c r="A58" s="46" t="s">
        <v>273</v>
      </c>
      <c r="B58" s="115" t="s">
        <v>274</v>
      </c>
      <c r="C58" s="116" t="s">
        <v>140</v>
      </c>
      <c r="D58" s="112">
        <v>10</v>
      </c>
      <c r="E58" s="94"/>
      <c r="F58" s="16">
        <f t="shared" si="0"/>
        <v>0</v>
      </c>
    </row>
    <row r="59" s="31" customFormat="1" ht="30" customHeight="1" spans="1:6">
      <c r="A59" s="46" t="s">
        <v>275</v>
      </c>
      <c r="B59" s="111" t="s">
        <v>276</v>
      </c>
      <c r="C59" s="116" t="s">
        <v>140</v>
      </c>
      <c r="D59" s="112">
        <v>10</v>
      </c>
      <c r="E59" s="94"/>
      <c r="F59" s="16">
        <f t="shared" si="0"/>
        <v>0</v>
      </c>
    </row>
    <row r="60" s="31" customFormat="1" ht="30" customHeight="1" spans="1:6">
      <c r="A60" s="46" t="s">
        <v>277</v>
      </c>
      <c r="B60" s="115" t="s">
        <v>278</v>
      </c>
      <c r="C60" s="116" t="s">
        <v>140</v>
      </c>
      <c r="D60" s="112">
        <v>10</v>
      </c>
      <c r="E60" s="94"/>
      <c r="F60" s="16">
        <f t="shared" si="0"/>
        <v>0</v>
      </c>
    </row>
    <row r="61" s="31" customFormat="1" ht="30" customHeight="1" spans="1:6">
      <c r="A61" s="46" t="s">
        <v>281</v>
      </c>
      <c r="B61" s="115" t="s">
        <v>282</v>
      </c>
      <c r="C61" s="116"/>
      <c r="D61" s="112">
        <v>0</v>
      </c>
      <c r="E61" s="94"/>
      <c r="F61" s="16">
        <f t="shared" si="0"/>
        <v>0</v>
      </c>
    </row>
    <row r="62" s="31" customFormat="1" ht="30" customHeight="1" spans="1:6">
      <c r="A62" s="51" t="s">
        <v>153</v>
      </c>
      <c r="B62" s="111" t="s">
        <v>283</v>
      </c>
      <c r="C62" s="109" t="s">
        <v>140</v>
      </c>
      <c r="D62" s="112">
        <v>10</v>
      </c>
      <c r="E62" s="94"/>
      <c r="F62" s="16">
        <f t="shared" si="0"/>
        <v>0</v>
      </c>
    </row>
    <row r="63" s="31" customFormat="1" ht="30" customHeight="1" spans="1:6">
      <c r="A63" s="51" t="s">
        <v>156</v>
      </c>
      <c r="B63" s="111" t="s">
        <v>284</v>
      </c>
      <c r="C63" s="109" t="s">
        <v>140</v>
      </c>
      <c r="D63" s="112">
        <v>5</v>
      </c>
      <c r="E63" s="94"/>
      <c r="F63" s="16">
        <f t="shared" si="0"/>
        <v>0</v>
      </c>
    </row>
    <row r="64" s="31" customFormat="1" ht="30" customHeight="1" spans="1:6">
      <c r="A64" s="51" t="s">
        <v>158</v>
      </c>
      <c r="B64" s="111" t="s">
        <v>285</v>
      </c>
      <c r="C64" s="109" t="s">
        <v>140</v>
      </c>
      <c r="D64" s="117">
        <v>10</v>
      </c>
      <c r="E64" s="101"/>
      <c r="F64" s="16">
        <f t="shared" si="0"/>
        <v>0</v>
      </c>
    </row>
    <row r="65" s="31" customFormat="1" ht="30" customHeight="1" spans="1:6">
      <c r="A65" s="46" t="s">
        <v>286</v>
      </c>
      <c r="B65" s="115" t="s">
        <v>287</v>
      </c>
      <c r="C65" s="116"/>
      <c r="D65" s="112">
        <v>0</v>
      </c>
      <c r="E65" s="94"/>
      <c r="F65" s="16">
        <f t="shared" si="0"/>
        <v>0</v>
      </c>
    </row>
    <row r="66" s="31" customFormat="1" ht="30" customHeight="1" spans="1:6">
      <c r="A66" s="51" t="s">
        <v>153</v>
      </c>
      <c r="B66" s="115" t="s">
        <v>288</v>
      </c>
      <c r="C66" s="109" t="s">
        <v>135</v>
      </c>
      <c r="D66" s="112">
        <v>200</v>
      </c>
      <c r="E66" s="94"/>
      <c r="F66" s="16">
        <f t="shared" si="0"/>
        <v>0</v>
      </c>
    </row>
    <row r="67" s="31" customFormat="1" ht="30" customHeight="1" spans="1:6">
      <c r="A67" s="51" t="s">
        <v>156</v>
      </c>
      <c r="B67" s="115" t="s">
        <v>289</v>
      </c>
      <c r="C67" s="116" t="s">
        <v>290</v>
      </c>
      <c r="D67" s="112">
        <v>258</v>
      </c>
      <c r="E67" s="94"/>
      <c r="F67" s="16">
        <f t="shared" si="0"/>
        <v>0</v>
      </c>
    </row>
    <row r="68" s="31" customFormat="1" ht="30" customHeight="1" spans="1:6">
      <c r="A68" s="51" t="s">
        <v>158</v>
      </c>
      <c r="B68" s="115" t="s">
        <v>291</v>
      </c>
      <c r="C68" s="116" t="s">
        <v>290</v>
      </c>
      <c r="D68" s="112">
        <v>40</v>
      </c>
      <c r="E68" s="94"/>
      <c r="F68" s="16">
        <f t="shared" si="0"/>
        <v>0</v>
      </c>
    </row>
    <row r="69" s="31" customFormat="1" ht="30" customHeight="1" spans="1:6">
      <c r="A69" s="51" t="s">
        <v>191</v>
      </c>
      <c r="B69" s="115" t="s">
        <v>292</v>
      </c>
      <c r="C69" s="109" t="s">
        <v>135</v>
      </c>
      <c r="D69" s="112">
        <v>100</v>
      </c>
      <c r="E69" s="94"/>
      <c r="F69" s="16">
        <f t="shared" si="0"/>
        <v>0</v>
      </c>
    </row>
    <row r="70" s="31" customFormat="1" ht="30" customHeight="1" spans="1:6">
      <c r="A70" s="39">
        <v>7</v>
      </c>
      <c r="B70" s="108" t="s">
        <v>122</v>
      </c>
      <c r="C70" s="109"/>
      <c r="D70" s="112"/>
      <c r="E70" s="94"/>
      <c r="F70" s="16" t="str">
        <f t="shared" ref="F70:F94" si="1">IF(D70="","",ROUND(D70*E70,2))</f>
        <v/>
      </c>
    </row>
    <row r="71" s="31" customFormat="1" ht="30" customHeight="1" spans="1:6">
      <c r="A71" s="46" t="s">
        <v>271</v>
      </c>
      <c r="B71" s="115" t="s">
        <v>272</v>
      </c>
      <c r="C71" s="116" t="s">
        <v>140</v>
      </c>
      <c r="D71" s="112">
        <v>10</v>
      </c>
      <c r="E71" s="94"/>
      <c r="F71" s="16">
        <f t="shared" si="1"/>
        <v>0</v>
      </c>
    </row>
    <row r="72" s="31" customFormat="1" ht="30" customHeight="1" spans="1:6">
      <c r="A72" s="46" t="s">
        <v>273</v>
      </c>
      <c r="B72" s="115" t="s">
        <v>274</v>
      </c>
      <c r="C72" s="116" t="s">
        <v>140</v>
      </c>
      <c r="D72" s="112">
        <v>10</v>
      </c>
      <c r="E72" s="94"/>
      <c r="F72" s="16">
        <f t="shared" si="1"/>
        <v>0</v>
      </c>
    </row>
    <row r="73" s="31" customFormat="1" ht="30" customHeight="1" spans="1:6">
      <c r="A73" s="46" t="s">
        <v>275</v>
      </c>
      <c r="B73" s="111" t="s">
        <v>276</v>
      </c>
      <c r="C73" s="116" t="s">
        <v>140</v>
      </c>
      <c r="D73" s="112">
        <v>10</v>
      </c>
      <c r="E73" s="94"/>
      <c r="F73" s="16">
        <f t="shared" si="1"/>
        <v>0</v>
      </c>
    </row>
    <row r="74" s="31" customFormat="1" ht="30" customHeight="1" spans="1:6">
      <c r="A74" s="46" t="s">
        <v>277</v>
      </c>
      <c r="B74" s="115" t="s">
        <v>278</v>
      </c>
      <c r="C74" s="116" t="s">
        <v>140</v>
      </c>
      <c r="D74" s="112">
        <v>10</v>
      </c>
      <c r="E74" s="94"/>
      <c r="F74" s="16">
        <f t="shared" si="1"/>
        <v>0</v>
      </c>
    </row>
    <row r="75" s="31" customFormat="1" ht="30" customHeight="1" spans="1:6">
      <c r="A75" s="46" t="s">
        <v>281</v>
      </c>
      <c r="B75" s="115" t="s">
        <v>282</v>
      </c>
      <c r="C75" s="116"/>
      <c r="D75" s="112">
        <v>0</v>
      </c>
      <c r="E75" s="94"/>
      <c r="F75" s="16">
        <f t="shared" si="1"/>
        <v>0</v>
      </c>
    </row>
    <row r="76" s="31" customFormat="1" ht="30" customHeight="1" spans="1:6">
      <c r="A76" s="51" t="s">
        <v>153</v>
      </c>
      <c r="B76" s="111" t="s">
        <v>283</v>
      </c>
      <c r="C76" s="109" t="s">
        <v>140</v>
      </c>
      <c r="D76" s="112">
        <v>5</v>
      </c>
      <c r="E76" s="94"/>
      <c r="F76" s="16">
        <f t="shared" si="1"/>
        <v>0</v>
      </c>
    </row>
    <row r="77" s="31" customFormat="1" ht="30" customHeight="1" spans="1:6">
      <c r="A77" s="51" t="s">
        <v>156</v>
      </c>
      <c r="B77" s="111" t="s">
        <v>284</v>
      </c>
      <c r="C77" s="109" t="s">
        <v>140</v>
      </c>
      <c r="D77" s="112">
        <v>5</v>
      </c>
      <c r="E77" s="94"/>
      <c r="F77" s="16">
        <f t="shared" si="1"/>
        <v>0</v>
      </c>
    </row>
    <row r="78" s="31" customFormat="1" ht="30" customHeight="1" spans="1:6">
      <c r="A78" s="51" t="s">
        <v>158</v>
      </c>
      <c r="B78" s="111" t="s">
        <v>285</v>
      </c>
      <c r="C78" s="109" t="s">
        <v>140</v>
      </c>
      <c r="D78" s="117">
        <v>5</v>
      </c>
      <c r="E78" s="101"/>
      <c r="F78" s="16">
        <f t="shared" si="1"/>
        <v>0</v>
      </c>
    </row>
    <row r="79" s="31" customFormat="1" ht="30" customHeight="1" spans="1:6">
      <c r="A79" s="46" t="s">
        <v>286</v>
      </c>
      <c r="B79" s="115" t="s">
        <v>287</v>
      </c>
      <c r="C79" s="116"/>
      <c r="D79" s="112">
        <v>0</v>
      </c>
      <c r="E79" s="94"/>
      <c r="F79" s="16">
        <f t="shared" si="1"/>
        <v>0</v>
      </c>
    </row>
    <row r="80" s="31" customFormat="1" ht="30" customHeight="1" spans="1:6">
      <c r="A80" s="51" t="s">
        <v>153</v>
      </c>
      <c r="B80" s="115" t="s">
        <v>288</v>
      </c>
      <c r="C80" s="109" t="s">
        <v>135</v>
      </c>
      <c r="D80" s="112">
        <v>200</v>
      </c>
      <c r="E80" s="94"/>
      <c r="F80" s="16">
        <f t="shared" si="1"/>
        <v>0</v>
      </c>
    </row>
    <row r="81" s="31" customFormat="1" ht="30" customHeight="1" spans="1:6">
      <c r="A81" s="51" t="s">
        <v>156</v>
      </c>
      <c r="B81" s="115" t="s">
        <v>289</v>
      </c>
      <c r="C81" s="116" t="s">
        <v>290</v>
      </c>
      <c r="D81" s="112">
        <v>584</v>
      </c>
      <c r="E81" s="94"/>
      <c r="F81" s="16">
        <f t="shared" si="1"/>
        <v>0</v>
      </c>
    </row>
    <row r="82" s="31" customFormat="1" ht="30" customHeight="1" spans="1:6">
      <c r="A82" s="51" t="s">
        <v>191</v>
      </c>
      <c r="B82" s="115" t="s">
        <v>292</v>
      </c>
      <c r="C82" s="109" t="s">
        <v>135</v>
      </c>
      <c r="D82" s="112">
        <v>100</v>
      </c>
      <c r="E82" s="94"/>
      <c r="F82" s="16">
        <f t="shared" si="1"/>
        <v>0</v>
      </c>
    </row>
    <row r="83" s="31" customFormat="1" ht="30" customHeight="1" spans="1:6">
      <c r="A83" s="39">
        <v>8</v>
      </c>
      <c r="B83" s="108" t="s">
        <v>123</v>
      </c>
      <c r="C83" s="109"/>
      <c r="D83" s="112"/>
      <c r="E83" s="94"/>
      <c r="F83" s="16" t="str">
        <f t="shared" si="1"/>
        <v/>
      </c>
    </row>
    <row r="84" s="31" customFormat="1" ht="30" customHeight="1" spans="1:6">
      <c r="A84" s="46" t="s">
        <v>271</v>
      </c>
      <c r="B84" s="115" t="s">
        <v>272</v>
      </c>
      <c r="C84" s="116" t="s">
        <v>140</v>
      </c>
      <c r="D84" s="112">
        <v>10</v>
      </c>
      <c r="E84" s="94"/>
      <c r="F84" s="16">
        <f t="shared" si="1"/>
        <v>0</v>
      </c>
    </row>
    <row r="85" s="31" customFormat="1" ht="30" customHeight="1" spans="1:6">
      <c r="A85" s="46" t="s">
        <v>273</v>
      </c>
      <c r="B85" s="115" t="s">
        <v>274</v>
      </c>
      <c r="C85" s="116" t="s">
        <v>140</v>
      </c>
      <c r="D85" s="112">
        <v>10</v>
      </c>
      <c r="E85" s="94"/>
      <c r="F85" s="16">
        <f t="shared" si="1"/>
        <v>0</v>
      </c>
    </row>
    <row r="86" s="31" customFormat="1" ht="30" customHeight="1" spans="1:6">
      <c r="A86" s="46" t="s">
        <v>275</v>
      </c>
      <c r="B86" s="111" t="s">
        <v>276</v>
      </c>
      <c r="C86" s="116" t="s">
        <v>140</v>
      </c>
      <c r="D86" s="112">
        <v>10</v>
      </c>
      <c r="E86" s="94"/>
      <c r="F86" s="16">
        <f t="shared" si="1"/>
        <v>0</v>
      </c>
    </row>
    <row r="87" s="31" customFormat="1" ht="30" customHeight="1" spans="1:6">
      <c r="A87" s="46" t="s">
        <v>277</v>
      </c>
      <c r="B87" s="115" t="s">
        <v>278</v>
      </c>
      <c r="C87" s="116" t="s">
        <v>140</v>
      </c>
      <c r="D87" s="112">
        <v>10</v>
      </c>
      <c r="E87" s="94"/>
      <c r="F87" s="16">
        <f t="shared" si="1"/>
        <v>0</v>
      </c>
    </row>
    <row r="88" s="31" customFormat="1" ht="30" customHeight="1" spans="1:6">
      <c r="A88" s="46" t="s">
        <v>281</v>
      </c>
      <c r="B88" s="115" t="s">
        <v>282</v>
      </c>
      <c r="C88" s="116"/>
      <c r="D88" s="112">
        <v>0</v>
      </c>
      <c r="E88" s="94"/>
      <c r="F88" s="16">
        <f t="shared" si="1"/>
        <v>0</v>
      </c>
    </row>
    <row r="89" s="31" customFormat="1" ht="30" customHeight="1" spans="1:6">
      <c r="A89" s="51" t="s">
        <v>153</v>
      </c>
      <c r="B89" s="111" t="s">
        <v>283</v>
      </c>
      <c r="C89" s="109" t="s">
        <v>140</v>
      </c>
      <c r="D89" s="112">
        <v>10</v>
      </c>
      <c r="E89" s="94"/>
      <c r="F89" s="16">
        <f t="shared" si="1"/>
        <v>0</v>
      </c>
    </row>
    <row r="90" s="31" customFormat="1" ht="30" customHeight="1" spans="1:6">
      <c r="A90" s="51" t="s">
        <v>156</v>
      </c>
      <c r="B90" s="111" t="s">
        <v>284</v>
      </c>
      <c r="C90" s="109" t="s">
        <v>140</v>
      </c>
      <c r="D90" s="112">
        <v>5</v>
      </c>
      <c r="E90" s="94"/>
      <c r="F90" s="16">
        <f t="shared" si="1"/>
        <v>0</v>
      </c>
    </row>
    <row r="91" s="31" customFormat="1" ht="30" customHeight="1" spans="1:6">
      <c r="A91" s="51" t="s">
        <v>158</v>
      </c>
      <c r="B91" s="111" t="s">
        <v>285</v>
      </c>
      <c r="C91" s="109" t="s">
        <v>140</v>
      </c>
      <c r="D91" s="117">
        <v>10</v>
      </c>
      <c r="E91" s="101"/>
      <c r="F91" s="16">
        <f t="shared" si="1"/>
        <v>0</v>
      </c>
    </row>
    <row r="92" s="31" customFormat="1" ht="30" customHeight="1" spans="1:6">
      <c r="A92" s="46" t="s">
        <v>286</v>
      </c>
      <c r="B92" s="115" t="s">
        <v>287</v>
      </c>
      <c r="C92" s="116"/>
      <c r="D92" s="112">
        <v>0</v>
      </c>
      <c r="E92" s="94"/>
      <c r="F92" s="16">
        <f t="shared" si="1"/>
        <v>0</v>
      </c>
    </row>
    <row r="93" s="31" customFormat="1" ht="30" customHeight="1" spans="1:6">
      <c r="A93" s="51" t="s">
        <v>153</v>
      </c>
      <c r="B93" s="115" t="s">
        <v>288</v>
      </c>
      <c r="C93" s="109" t="s">
        <v>135</v>
      </c>
      <c r="D93" s="112">
        <v>2500</v>
      </c>
      <c r="E93" s="94"/>
      <c r="F93" s="16">
        <f t="shared" si="1"/>
        <v>0</v>
      </c>
    </row>
    <row r="94" s="31" customFormat="1" ht="30" customHeight="1" spans="1:6">
      <c r="A94" s="51" t="s">
        <v>191</v>
      </c>
      <c r="B94" s="115" t="s">
        <v>292</v>
      </c>
      <c r="C94" s="109" t="s">
        <v>135</v>
      </c>
      <c r="D94" s="112">
        <v>500</v>
      </c>
      <c r="E94" s="94"/>
      <c r="F94" s="16">
        <f t="shared" si="1"/>
        <v>0</v>
      </c>
    </row>
    <row r="95" s="30" customFormat="1" ht="30" customHeight="1" spans="1:10">
      <c r="A95" s="52" t="s">
        <v>293</v>
      </c>
      <c r="B95" s="53"/>
      <c r="C95" s="53"/>
      <c r="D95" s="54">
        <f>SUM(F5:F94)</f>
        <v>0</v>
      </c>
      <c r="E95" s="54"/>
      <c r="F95" s="118" t="s">
        <v>149</v>
      </c>
      <c r="I95" s="119"/>
      <c r="J95" s="119"/>
    </row>
  </sheetData>
  <sheetProtection algorithmName="SHA-512" hashValue="w22wg1el5EbVaMQdvgGvicggOQWhxj0ak0Oy7Rr0ojXCEhTh24OkC5O2MXUir+jum1DLgqKXh4QoprmAo1kVuA==" saltValue="I3QnQJo/8AZbcCyF9Xhmog==" spinCount="100000" sheet="1" formatColumns="0" formatRows="0" objects="1"/>
  <protectedRanges>
    <protectedRange sqref="E95" name="区域1"/>
    <protectedRange sqref="E10 E17" name="区域1_1"/>
    <protectedRange sqref="E10 E17" name="区域1_2"/>
    <protectedRange sqref="E10 E17" name="区域1_1_1"/>
    <protectedRange sqref="E10 E17" name="区域1_2_1"/>
    <protectedRange sqref="E11:E13" name="区域1_1_2"/>
    <protectedRange sqref="E11:E13" name="区域1_2_2"/>
    <protectedRange sqref="E11:E13" name="区域1_1_1_1"/>
    <protectedRange sqref="E11:E13" name="区域1_2_1_1"/>
    <protectedRange sqref="E19:E94" name="区域1_1_2_1"/>
    <protectedRange sqref="E19:E94" name="区域1_2_2_1"/>
    <protectedRange sqref="E19:E94" name="区域1_1_1_1_1"/>
    <protectedRange sqref="E19:E94" name="区域1_2_1_1_1"/>
  </protectedRanges>
  <mergeCells count="3">
    <mergeCell ref="A1:F1"/>
    <mergeCell ref="A95:C95"/>
    <mergeCell ref="D95:E95"/>
  </mergeCells>
  <conditionalFormatting sqref="D5:D94">
    <cfRule type="cellIs" dxfId="1" priority="1" stopIfTrue="1" operator="equal">
      <formula>0</formula>
    </cfRule>
  </conditionalFormatting>
  <printOptions horizontalCentered="1"/>
  <pageMargins left="0.472222222222222" right="0.472222222222222" top="0.472222222222222" bottom="0.472222222222222" header="0.472222222222222" footer="0.472222222222222"/>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view="pageBreakPreview" zoomScaleNormal="100" workbookViewId="0">
      <selection activeCell="B2" sqref="B2"/>
    </sheetView>
  </sheetViews>
  <sheetFormatPr defaultColWidth="10" defaultRowHeight="15.75" outlineLevelCol="5"/>
  <cols>
    <col min="1" max="1" width="8.5" style="32" customWidth="1"/>
    <col min="2" max="2" width="43.125" style="32" customWidth="1"/>
    <col min="3" max="3" width="6.25" style="32" customWidth="1"/>
    <col min="4" max="4" width="10.625" style="32" customWidth="1"/>
    <col min="5" max="5" width="12.375" style="33" customWidth="1"/>
    <col min="6" max="6" width="13.75" style="34" customWidth="1"/>
    <col min="7" max="16384" width="10" style="32"/>
  </cols>
  <sheetData>
    <row r="1" ht="42" customHeight="1" spans="1:6">
      <c r="A1" s="35" t="s">
        <v>294</v>
      </c>
      <c r="B1" s="35"/>
      <c r="C1" s="35"/>
      <c r="D1" s="35"/>
      <c r="E1" s="35"/>
      <c r="F1" s="35"/>
    </row>
    <row r="2" s="29" customFormat="1" ht="24" customHeight="1" spans="1:6">
      <c r="A2" s="36" t="str">
        <f>汇总表!A2</f>
        <v>项目名称：2026-2028年南京市江宁区域内普通国省道综合养护项目</v>
      </c>
      <c r="B2" s="36"/>
      <c r="C2" s="36"/>
      <c r="D2" s="36"/>
      <c r="E2" s="37"/>
      <c r="F2" s="38" t="s">
        <v>26</v>
      </c>
    </row>
    <row r="3" s="30" customFormat="1" ht="30" customHeight="1" spans="1:6">
      <c r="A3" s="39" t="s">
        <v>127</v>
      </c>
      <c r="B3" s="40" t="s">
        <v>128</v>
      </c>
      <c r="C3" s="40" t="s">
        <v>129</v>
      </c>
      <c r="D3" s="41" t="s">
        <v>130</v>
      </c>
      <c r="E3" s="42" t="s">
        <v>131</v>
      </c>
      <c r="F3" s="43" t="s">
        <v>132</v>
      </c>
    </row>
    <row r="4" s="30" customFormat="1" ht="30" customHeight="1" spans="1:6">
      <c r="A4" s="39">
        <v>1</v>
      </c>
      <c r="B4" s="108" t="s">
        <v>110</v>
      </c>
      <c r="C4" s="109"/>
      <c r="D4" s="110"/>
      <c r="E4" s="110"/>
      <c r="F4" s="43"/>
    </row>
    <row r="5" s="31" customFormat="1" ht="30" customHeight="1" spans="1:6">
      <c r="A5" s="46" t="s">
        <v>295</v>
      </c>
      <c r="B5" s="111" t="s">
        <v>296</v>
      </c>
      <c r="C5" s="109" t="s">
        <v>297</v>
      </c>
      <c r="D5" s="112">
        <v>1206</v>
      </c>
      <c r="E5" s="94"/>
      <c r="F5" s="16">
        <f t="shared" ref="F5:F37" si="0">IF(D5="","",ROUND(D5*E5,2))</f>
        <v>0</v>
      </c>
    </row>
    <row r="6" s="31" customFormat="1" ht="30" customHeight="1" spans="1:6">
      <c r="A6" s="46" t="s">
        <v>298</v>
      </c>
      <c r="B6" s="50" t="s">
        <v>299</v>
      </c>
      <c r="C6" s="46" t="s">
        <v>140</v>
      </c>
      <c r="D6" s="112">
        <v>71186</v>
      </c>
      <c r="E6" s="94"/>
      <c r="F6" s="16">
        <f t="shared" si="0"/>
        <v>0</v>
      </c>
    </row>
    <row r="7" s="31" customFormat="1" ht="30" customHeight="1" spans="1:6">
      <c r="A7" s="46" t="s">
        <v>300</v>
      </c>
      <c r="B7" s="50" t="s">
        <v>301</v>
      </c>
      <c r="C7" s="46" t="s">
        <v>140</v>
      </c>
      <c r="D7" s="113">
        <v>48441</v>
      </c>
      <c r="E7" s="89"/>
      <c r="F7" s="16">
        <f t="shared" si="0"/>
        <v>0</v>
      </c>
    </row>
    <row r="8" s="31" customFormat="1" ht="30" customHeight="1" spans="1:6">
      <c r="A8" s="39">
        <v>2</v>
      </c>
      <c r="B8" s="108" t="s">
        <v>114</v>
      </c>
      <c r="C8" s="109"/>
      <c r="D8" s="112"/>
      <c r="E8" s="94"/>
      <c r="F8" s="16" t="str">
        <f t="shared" si="0"/>
        <v/>
      </c>
    </row>
    <row r="9" s="31" customFormat="1" ht="30" customHeight="1" spans="1:6">
      <c r="A9" s="46" t="s">
        <v>295</v>
      </c>
      <c r="B9" s="111" t="s">
        <v>296</v>
      </c>
      <c r="C9" s="109" t="s">
        <v>297</v>
      </c>
      <c r="D9" s="112">
        <v>1482</v>
      </c>
      <c r="E9" s="94"/>
      <c r="F9" s="16">
        <f t="shared" si="0"/>
        <v>0</v>
      </c>
    </row>
    <row r="10" s="31" customFormat="1" ht="30" customHeight="1" spans="1:6">
      <c r="A10" s="46" t="s">
        <v>298</v>
      </c>
      <c r="B10" s="50" t="s">
        <v>299</v>
      </c>
      <c r="C10" s="46" t="s">
        <v>140</v>
      </c>
      <c r="D10" s="112">
        <v>12917</v>
      </c>
      <c r="E10" s="94"/>
      <c r="F10" s="16">
        <f t="shared" si="0"/>
        <v>0</v>
      </c>
    </row>
    <row r="11" s="31" customFormat="1" ht="30" customHeight="1" spans="1:6">
      <c r="A11" s="46" t="s">
        <v>300</v>
      </c>
      <c r="B11" s="50" t="s">
        <v>301</v>
      </c>
      <c r="C11" s="46" t="s">
        <v>140</v>
      </c>
      <c r="D11" s="113">
        <v>8790</v>
      </c>
      <c r="E11" s="89"/>
      <c r="F11" s="16">
        <f t="shared" si="0"/>
        <v>0</v>
      </c>
    </row>
    <row r="12" s="31" customFormat="1" ht="30" customHeight="1" spans="1:6">
      <c r="A12" s="39">
        <v>3</v>
      </c>
      <c r="B12" s="108" t="s">
        <v>117</v>
      </c>
      <c r="C12" s="109"/>
      <c r="D12" s="112"/>
      <c r="E12" s="94"/>
      <c r="F12" s="16" t="str">
        <f t="shared" si="0"/>
        <v/>
      </c>
    </row>
    <row r="13" s="31" customFormat="1" ht="30" customHeight="1" spans="1:6">
      <c r="A13" s="46" t="s">
        <v>295</v>
      </c>
      <c r="B13" s="111" t="s">
        <v>296</v>
      </c>
      <c r="C13" s="109" t="s">
        <v>297</v>
      </c>
      <c r="D13" s="112">
        <v>504</v>
      </c>
      <c r="E13" s="94"/>
      <c r="F13" s="16">
        <f t="shared" si="0"/>
        <v>0</v>
      </c>
    </row>
    <row r="14" s="31" customFormat="1" ht="30" customHeight="1" spans="1:6">
      <c r="A14" s="46" t="s">
        <v>298</v>
      </c>
      <c r="B14" s="50" t="s">
        <v>299</v>
      </c>
      <c r="C14" s="46" t="s">
        <v>140</v>
      </c>
      <c r="D14" s="112">
        <v>2434</v>
      </c>
      <c r="E14" s="94"/>
      <c r="F14" s="16">
        <f t="shared" si="0"/>
        <v>0</v>
      </c>
    </row>
    <row r="15" s="31" customFormat="1" ht="30" customHeight="1" spans="1:6">
      <c r="A15" s="46" t="s">
        <v>300</v>
      </c>
      <c r="B15" s="50" t="s">
        <v>301</v>
      </c>
      <c r="C15" s="46" t="s">
        <v>140</v>
      </c>
      <c r="D15" s="113">
        <v>1656</v>
      </c>
      <c r="E15" s="89"/>
      <c r="F15" s="16">
        <f t="shared" si="0"/>
        <v>0</v>
      </c>
    </row>
    <row r="16" s="31" customFormat="1" ht="30" customHeight="1" spans="1:6">
      <c r="A16" s="39">
        <v>4</v>
      </c>
      <c r="B16" s="108" t="s">
        <v>118</v>
      </c>
      <c r="C16" s="109"/>
      <c r="D16" s="112"/>
      <c r="E16" s="94"/>
      <c r="F16" s="16" t="str">
        <f t="shared" si="0"/>
        <v/>
      </c>
    </row>
    <row r="17" s="31" customFormat="1" ht="30" customHeight="1" spans="1:6">
      <c r="A17" s="46" t="s">
        <v>295</v>
      </c>
      <c r="B17" s="111" t="s">
        <v>296</v>
      </c>
      <c r="C17" s="109" t="s">
        <v>297</v>
      </c>
      <c r="D17" s="112">
        <v>96</v>
      </c>
      <c r="E17" s="94"/>
      <c r="F17" s="16">
        <f t="shared" si="0"/>
        <v>0</v>
      </c>
    </row>
    <row r="18" s="31" customFormat="1" ht="30" customHeight="1" spans="1:6">
      <c r="A18" s="46" t="s">
        <v>298</v>
      </c>
      <c r="B18" s="50" t="s">
        <v>299</v>
      </c>
      <c r="C18" s="46" t="s">
        <v>140</v>
      </c>
      <c r="D18" s="112">
        <v>6097</v>
      </c>
      <c r="E18" s="94"/>
      <c r="F18" s="16">
        <f t="shared" si="0"/>
        <v>0</v>
      </c>
    </row>
    <row r="19" s="31" customFormat="1" ht="30" customHeight="1" spans="1:6">
      <c r="A19" s="46" t="s">
        <v>300</v>
      </c>
      <c r="B19" s="50" t="s">
        <v>301</v>
      </c>
      <c r="C19" s="46" t="s">
        <v>140</v>
      </c>
      <c r="D19" s="113">
        <v>4148</v>
      </c>
      <c r="E19" s="89"/>
      <c r="F19" s="16">
        <f t="shared" si="0"/>
        <v>0</v>
      </c>
    </row>
    <row r="20" s="31" customFormat="1" ht="30" customHeight="1" spans="1:6">
      <c r="A20" s="39">
        <v>5</v>
      </c>
      <c r="B20" s="108" t="s">
        <v>119</v>
      </c>
      <c r="C20" s="109"/>
      <c r="D20" s="112"/>
      <c r="E20" s="94"/>
      <c r="F20" s="16" t="str">
        <f t="shared" si="0"/>
        <v/>
      </c>
    </row>
    <row r="21" s="31" customFormat="1" ht="30" customHeight="1" spans="1:6">
      <c r="A21" s="46" t="s">
        <v>295</v>
      </c>
      <c r="B21" s="111" t="s">
        <v>296</v>
      </c>
      <c r="C21" s="109" t="s">
        <v>297</v>
      </c>
      <c r="D21" s="112">
        <v>381</v>
      </c>
      <c r="E21" s="94"/>
      <c r="F21" s="16">
        <f t="shared" si="0"/>
        <v>0</v>
      </c>
    </row>
    <row r="22" s="31" customFormat="1" ht="30" customHeight="1" spans="1:6">
      <c r="A22" s="46" t="s">
        <v>298</v>
      </c>
      <c r="B22" s="50" t="s">
        <v>299</v>
      </c>
      <c r="C22" s="46" t="s">
        <v>140</v>
      </c>
      <c r="D22" s="112">
        <v>48019</v>
      </c>
      <c r="E22" s="94"/>
      <c r="F22" s="16">
        <f t="shared" si="0"/>
        <v>0</v>
      </c>
    </row>
    <row r="23" s="31" customFormat="1" ht="30" customHeight="1" spans="1:6">
      <c r="A23" s="46" t="s">
        <v>300</v>
      </c>
      <c r="B23" s="50" t="s">
        <v>301</v>
      </c>
      <c r="C23" s="46" t="s">
        <v>140</v>
      </c>
      <c r="D23" s="113">
        <v>32676</v>
      </c>
      <c r="E23" s="89"/>
      <c r="F23" s="16">
        <f t="shared" si="0"/>
        <v>0</v>
      </c>
    </row>
    <row r="24" s="31" customFormat="1" ht="30" customHeight="1" spans="1:6">
      <c r="A24" s="46" t="s">
        <v>302</v>
      </c>
      <c r="B24" s="50" t="s">
        <v>303</v>
      </c>
      <c r="C24" s="46" t="s">
        <v>140</v>
      </c>
      <c r="D24" s="113">
        <v>32616</v>
      </c>
      <c r="E24" s="89"/>
      <c r="F24" s="16">
        <f t="shared" si="0"/>
        <v>0</v>
      </c>
    </row>
    <row r="25" s="31" customFormat="1" ht="30" customHeight="1" spans="1:6">
      <c r="A25" s="39">
        <v>6</v>
      </c>
      <c r="B25" s="108" t="s">
        <v>120</v>
      </c>
      <c r="C25" s="109"/>
      <c r="D25" s="112"/>
      <c r="E25" s="94"/>
      <c r="F25" s="16" t="str">
        <f t="shared" si="0"/>
        <v/>
      </c>
    </row>
    <row r="26" s="31" customFormat="1" ht="30" customHeight="1" spans="1:6">
      <c r="A26" s="46" t="s">
        <v>295</v>
      </c>
      <c r="B26" s="111" t="s">
        <v>296</v>
      </c>
      <c r="C26" s="109" t="s">
        <v>297</v>
      </c>
      <c r="D26" s="112">
        <v>2508</v>
      </c>
      <c r="E26" s="94"/>
      <c r="F26" s="16">
        <f t="shared" si="0"/>
        <v>0</v>
      </c>
    </row>
    <row r="27" s="31" customFormat="1" ht="30" customHeight="1" spans="1:6">
      <c r="A27" s="46" t="s">
        <v>298</v>
      </c>
      <c r="B27" s="50" t="s">
        <v>299</v>
      </c>
      <c r="C27" s="46" t="s">
        <v>140</v>
      </c>
      <c r="D27" s="112">
        <v>12930</v>
      </c>
      <c r="E27" s="94"/>
      <c r="F27" s="16">
        <f t="shared" si="0"/>
        <v>0</v>
      </c>
    </row>
    <row r="28" s="31" customFormat="1" ht="30" customHeight="1" spans="1:6">
      <c r="A28" s="46" t="s">
        <v>300</v>
      </c>
      <c r="B28" s="50" t="s">
        <v>301</v>
      </c>
      <c r="C28" s="46" t="s">
        <v>140</v>
      </c>
      <c r="D28" s="113">
        <v>8799</v>
      </c>
      <c r="E28" s="89"/>
      <c r="F28" s="16">
        <f t="shared" si="0"/>
        <v>0</v>
      </c>
    </row>
    <row r="29" s="31" customFormat="1" ht="30" customHeight="1" spans="1:6">
      <c r="A29" s="39">
        <v>7</v>
      </c>
      <c r="B29" s="108" t="s">
        <v>122</v>
      </c>
      <c r="C29" s="109"/>
      <c r="D29" s="112"/>
      <c r="E29" s="94"/>
      <c r="F29" s="16" t="str">
        <f t="shared" si="0"/>
        <v/>
      </c>
    </row>
    <row r="30" s="31" customFormat="1" ht="30" customHeight="1" spans="1:6">
      <c r="A30" s="46" t="s">
        <v>295</v>
      </c>
      <c r="B30" s="111" t="s">
        <v>296</v>
      </c>
      <c r="C30" s="109" t="s">
        <v>297</v>
      </c>
      <c r="D30" s="112">
        <v>1144</v>
      </c>
      <c r="E30" s="94"/>
      <c r="F30" s="16">
        <f t="shared" si="0"/>
        <v>0</v>
      </c>
    </row>
    <row r="31" s="31" customFormat="1" ht="30" customHeight="1" spans="1:6">
      <c r="A31" s="46" t="s">
        <v>298</v>
      </c>
      <c r="B31" s="50" t="s">
        <v>299</v>
      </c>
      <c r="C31" s="46" t="s">
        <v>140</v>
      </c>
      <c r="D31" s="112">
        <v>39499</v>
      </c>
      <c r="E31" s="94"/>
      <c r="F31" s="16">
        <f t="shared" si="0"/>
        <v>0</v>
      </c>
    </row>
    <row r="32" s="31" customFormat="1" ht="30" customHeight="1" spans="1:6">
      <c r="A32" s="46" t="s">
        <v>300</v>
      </c>
      <c r="B32" s="50" t="s">
        <v>301</v>
      </c>
      <c r="C32" s="46" t="s">
        <v>140</v>
      </c>
      <c r="D32" s="113">
        <v>26878</v>
      </c>
      <c r="E32" s="89"/>
      <c r="F32" s="16">
        <f t="shared" si="0"/>
        <v>0</v>
      </c>
    </row>
    <row r="33" s="31" customFormat="1" ht="30" customHeight="1" spans="1:6">
      <c r="A33" s="39">
        <v>8</v>
      </c>
      <c r="B33" s="108" t="s">
        <v>123</v>
      </c>
      <c r="C33" s="109"/>
      <c r="D33" s="112"/>
      <c r="E33" s="94"/>
      <c r="F33" s="16" t="str">
        <f t="shared" si="0"/>
        <v/>
      </c>
    </row>
    <row r="34" s="31" customFormat="1" ht="30" customHeight="1" spans="1:6">
      <c r="A34" s="46" t="s">
        <v>295</v>
      </c>
      <c r="B34" s="111" t="s">
        <v>296</v>
      </c>
      <c r="C34" s="109" t="s">
        <v>297</v>
      </c>
      <c r="D34" s="112">
        <v>987</v>
      </c>
      <c r="E34" s="94"/>
      <c r="F34" s="16">
        <f t="shared" si="0"/>
        <v>0</v>
      </c>
    </row>
    <row r="35" s="31" customFormat="1" ht="30" customHeight="1" spans="1:6">
      <c r="A35" s="46" t="s">
        <v>298</v>
      </c>
      <c r="B35" s="50" t="s">
        <v>299</v>
      </c>
      <c r="C35" s="46" t="s">
        <v>140</v>
      </c>
      <c r="D35" s="112">
        <v>66088</v>
      </c>
      <c r="E35" s="94"/>
      <c r="F35" s="16">
        <f t="shared" si="0"/>
        <v>0</v>
      </c>
    </row>
    <row r="36" s="31" customFormat="1" ht="30" customHeight="1" spans="1:6">
      <c r="A36" s="46" t="s">
        <v>300</v>
      </c>
      <c r="B36" s="50" t="s">
        <v>301</v>
      </c>
      <c r="C36" s="46" t="s">
        <v>140</v>
      </c>
      <c r="D36" s="113">
        <v>44972</v>
      </c>
      <c r="E36" s="89"/>
      <c r="F36" s="16">
        <f t="shared" si="0"/>
        <v>0</v>
      </c>
    </row>
    <row r="37" s="31" customFormat="1" ht="30" customHeight="1" spans="1:6">
      <c r="A37" s="46" t="s">
        <v>302</v>
      </c>
      <c r="B37" s="50" t="s">
        <v>303</v>
      </c>
      <c r="C37" s="46" t="s">
        <v>140</v>
      </c>
      <c r="D37" s="113">
        <v>1020</v>
      </c>
      <c r="E37" s="89"/>
      <c r="F37" s="16">
        <f t="shared" si="0"/>
        <v>0</v>
      </c>
    </row>
    <row r="38" s="30" customFormat="1" ht="30" customHeight="1" spans="1:6">
      <c r="A38" s="52" t="s">
        <v>304</v>
      </c>
      <c r="B38" s="53"/>
      <c r="C38" s="53"/>
      <c r="D38" s="54">
        <f>SUM(F5:F37)</f>
        <v>0</v>
      </c>
      <c r="E38" s="54"/>
      <c r="F38" s="55" t="s">
        <v>149</v>
      </c>
    </row>
    <row r="39" ht="15" spans="1:4">
      <c r="A39" s="31"/>
      <c r="B39" s="31"/>
      <c r="C39" s="31"/>
      <c r="D39" s="31"/>
    </row>
    <row r="40" ht="15" spans="1:4">
      <c r="A40" s="31"/>
      <c r="B40" s="31"/>
      <c r="C40" s="31"/>
      <c r="D40" s="31"/>
    </row>
    <row r="41" ht="15" spans="1:4">
      <c r="A41" s="31"/>
      <c r="B41" s="31"/>
      <c r="C41" s="31"/>
      <c r="D41" s="31"/>
    </row>
    <row r="42" ht="15" spans="1:4">
      <c r="A42" s="31"/>
      <c r="B42" s="31"/>
      <c r="C42" s="31"/>
      <c r="D42" s="31"/>
    </row>
    <row r="43" ht="15" spans="1:4">
      <c r="A43" s="31"/>
      <c r="B43" s="31"/>
      <c r="C43" s="31"/>
      <c r="D43" s="31"/>
    </row>
    <row r="44" ht="15" spans="1:4">
      <c r="A44" s="31"/>
      <c r="B44" s="31"/>
      <c r="C44" s="31"/>
      <c r="D44" s="31"/>
    </row>
    <row r="45" ht="15" spans="1:4">
      <c r="A45" s="31"/>
      <c r="B45" s="31"/>
      <c r="C45" s="31"/>
      <c r="D45" s="31"/>
    </row>
    <row r="46" ht="15" spans="1:4">
      <c r="A46" s="31"/>
      <c r="B46" s="31"/>
      <c r="C46" s="31"/>
      <c r="D46" s="31"/>
    </row>
  </sheetData>
  <sheetProtection algorithmName="SHA-512" hashValue="ZNJoNQ/6QTkaOXBzQ29ApvyD/LjvcgGRFojua4vTM7SK61vAC0X6hdRjiXBbf0pRqVo8L0odrFpdymzVOa2nPw==" saltValue="ewkR9zQUvkPQLHWqBmA3Uw==" spinCount="100000" sheet="1" formatColumns="0" formatRows="0" objects="1"/>
  <mergeCells count="3">
    <mergeCell ref="A1:F1"/>
    <mergeCell ref="A38:C38"/>
    <mergeCell ref="D38:E38"/>
  </mergeCells>
  <printOptions horizontalCentered="1"/>
  <pageMargins left="0.472222222222222" right="0.472222222222222" top="0.472222222222222" bottom="0.472222222222222" header="0.472222222222222" footer="0.472222222222222"/>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2"/>
  <sheetViews>
    <sheetView view="pageBreakPreview" zoomScaleNormal="100" workbookViewId="0">
      <selection activeCell="B2" sqref="B2"/>
    </sheetView>
  </sheetViews>
  <sheetFormatPr defaultColWidth="10" defaultRowHeight="15.75" outlineLevelCol="5"/>
  <cols>
    <col min="1" max="1" width="8.5" style="67" customWidth="1"/>
    <col min="2" max="2" width="42.125" style="67" customWidth="1"/>
    <col min="3" max="3" width="6.25" style="67" customWidth="1"/>
    <col min="4" max="4" width="10.625" style="67" customWidth="1"/>
    <col min="5" max="5" width="13.75" style="68" customWidth="1"/>
    <col min="6" max="6" width="13.75" style="69" customWidth="1"/>
    <col min="7" max="16384" width="10" style="67"/>
  </cols>
  <sheetData>
    <row r="1" ht="42" customHeight="1" spans="1:6">
      <c r="A1" s="70" t="s">
        <v>305</v>
      </c>
      <c r="B1" s="70"/>
      <c r="C1" s="70"/>
      <c r="D1" s="70"/>
      <c r="E1" s="70"/>
      <c r="F1" s="70"/>
    </row>
    <row r="2" s="64" customFormat="1" ht="24" customHeight="1" spans="1:6">
      <c r="A2" s="71" t="str">
        <f>汇总表!A2</f>
        <v>项目名称：2026-2028年南京市江宁区域内普通国省道综合养护项目</v>
      </c>
      <c r="B2" s="71"/>
      <c r="C2" s="71"/>
      <c r="D2" s="71"/>
      <c r="E2" s="72"/>
      <c r="F2" s="73" t="s">
        <v>26</v>
      </c>
    </row>
    <row r="3" s="65" customFormat="1" ht="30" customHeight="1" spans="1:6">
      <c r="A3" s="74" t="s">
        <v>127</v>
      </c>
      <c r="B3" s="75" t="s">
        <v>128</v>
      </c>
      <c r="C3" s="75" t="s">
        <v>129</v>
      </c>
      <c r="D3" s="76" t="s">
        <v>130</v>
      </c>
      <c r="E3" s="77" t="s">
        <v>131</v>
      </c>
      <c r="F3" s="78" t="s">
        <v>132</v>
      </c>
    </row>
    <row r="4" s="65" customFormat="1" ht="30" customHeight="1" spans="1:6">
      <c r="A4" s="79">
        <v>1</v>
      </c>
      <c r="B4" s="80" t="s">
        <v>110</v>
      </c>
      <c r="C4" s="81"/>
      <c r="D4" s="81"/>
      <c r="E4" s="81"/>
      <c r="F4" s="78"/>
    </row>
    <row r="5" s="66" customFormat="1" ht="30" customHeight="1" spans="1:6">
      <c r="A5" s="82" t="s">
        <v>306</v>
      </c>
      <c r="B5" s="83" t="s">
        <v>307</v>
      </c>
      <c r="C5" s="81"/>
      <c r="D5" s="81"/>
      <c r="E5" s="81"/>
      <c r="F5" s="84" t="str">
        <f t="shared" ref="F5:F36" si="0">IF(D5="","",ROUND(D5*E5,2))</f>
        <v/>
      </c>
    </row>
    <row r="6" s="66" customFormat="1" ht="30" customHeight="1" spans="1:6">
      <c r="A6" s="85" t="s">
        <v>153</v>
      </c>
      <c r="B6" s="86" t="s">
        <v>308</v>
      </c>
      <c r="C6" s="87" t="s">
        <v>140</v>
      </c>
      <c r="D6" s="88">
        <v>10</v>
      </c>
      <c r="E6" s="89"/>
      <c r="F6" s="84">
        <f t="shared" si="0"/>
        <v>0</v>
      </c>
    </row>
    <row r="7" s="66" customFormat="1" ht="30" customHeight="1" spans="1:6">
      <c r="A7" s="90" t="s">
        <v>309</v>
      </c>
      <c r="B7" s="83" t="s">
        <v>310</v>
      </c>
      <c r="C7" s="91"/>
      <c r="D7" s="88"/>
      <c r="E7" s="89"/>
      <c r="F7" s="84" t="str">
        <f t="shared" si="0"/>
        <v/>
      </c>
    </row>
    <row r="8" s="66" customFormat="1" ht="30" customHeight="1" spans="1:6">
      <c r="A8" s="85" t="s">
        <v>153</v>
      </c>
      <c r="B8" s="92" t="s">
        <v>311</v>
      </c>
      <c r="C8" s="90" t="s">
        <v>312</v>
      </c>
      <c r="D8" s="88">
        <v>10</v>
      </c>
      <c r="E8" s="89"/>
      <c r="F8" s="84">
        <f t="shared" si="0"/>
        <v>0</v>
      </c>
    </row>
    <row r="9" s="66" customFormat="1" ht="30" customHeight="1" spans="1:6">
      <c r="A9" s="85" t="s">
        <v>156</v>
      </c>
      <c r="B9" s="92" t="s">
        <v>313</v>
      </c>
      <c r="C9" s="90" t="s">
        <v>312</v>
      </c>
      <c r="D9" s="88">
        <v>10</v>
      </c>
      <c r="E9" s="89"/>
      <c r="F9" s="84">
        <f t="shared" si="0"/>
        <v>0</v>
      </c>
    </row>
    <row r="10" s="66" customFormat="1" ht="30" customHeight="1" spans="1:6">
      <c r="A10" s="85" t="s">
        <v>158</v>
      </c>
      <c r="B10" s="92" t="s">
        <v>314</v>
      </c>
      <c r="C10" s="90" t="s">
        <v>312</v>
      </c>
      <c r="D10" s="93">
        <v>10</v>
      </c>
      <c r="E10" s="94"/>
      <c r="F10" s="84">
        <f t="shared" si="0"/>
        <v>0</v>
      </c>
    </row>
    <row r="11" s="66" customFormat="1" ht="30" customHeight="1" spans="1:6">
      <c r="A11" s="90" t="s">
        <v>315</v>
      </c>
      <c r="B11" s="86" t="s">
        <v>316</v>
      </c>
      <c r="C11" s="87" t="s">
        <v>135</v>
      </c>
      <c r="D11" s="93">
        <v>200</v>
      </c>
      <c r="E11" s="94"/>
      <c r="F11" s="84">
        <f t="shared" si="0"/>
        <v>0</v>
      </c>
    </row>
    <row r="12" s="66" customFormat="1" ht="30" customHeight="1" spans="1:6">
      <c r="A12" s="90" t="s">
        <v>317</v>
      </c>
      <c r="B12" s="83" t="s">
        <v>318</v>
      </c>
      <c r="C12" s="91"/>
      <c r="D12" s="93"/>
      <c r="E12" s="94"/>
      <c r="F12" s="84" t="str">
        <f t="shared" si="0"/>
        <v/>
      </c>
    </row>
    <row r="13" s="66" customFormat="1" ht="30" customHeight="1" spans="1:6">
      <c r="A13" s="85" t="s">
        <v>153</v>
      </c>
      <c r="B13" s="95" t="s">
        <v>319</v>
      </c>
      <c r="C13" s="96" t="s">
        <v>320</v>
      </c>
      <c r="D13" s="93">
        <v>10</v>
      </c>
      <c r="E13" s="94"/>
      <c r="F13" s="84">
        <f t="shared" si="0"/>
        <v>0</v>
      </c>
    </row>
    <row r="14" s="66" customFormat="1" ht="30" customHeight="1" spans="1:6">
      <c r="A14" s="85" t="s">
        <v>156</v>
      </c>
      <c r="B14" s="95" t="s">
        <v>321</v>
      </c>
      <c r="C14" s="96" t="s">
        <v>320</v>
      </c>
      <c r="D14" s="93">
        <v>5</v>
      </c>
      <c r="E14" s="94"/>
      <c r="F14" s="84">
        <f t="shared" si="0"/>
        <v>0</v>
      </c>
    </row>
    <row r="15" s="66" customFormat="1" ht="30" customHeight="1" spans="1:6">
      <c r="A15" s="97" t="s">
        <v>322</v>
      </c>
      <c r="B15" s="92" t="s">
        <v>323</v>
      </c>
      <c r="C15" s="87" t="s">
        <v>172</v>
      </c>
      <c r="D15" s="93">
        <v>5</v>
      </c>
      <c r="E15" s="94"/>
      <c r="F15" s="84">
        <f t="shared" si="0"/>
        <v>0</v>
      </c>
    </row>
    <row r="16" s="66" customFormat="1" ht="30" customHeight="1" spans="1:6">
      <c r="A16" s="97" t="s">
        <v>324</v>
      </c>
      <c r="B16" s="86" t="s">
        <v>325</v>
      </c>
      <c r="C16" s="87" t="s">
        <v>172</v>
      </c>
      <c r="D16" s="93">
        <v>3</v>
      </c>
      <c r="E16" s="94"/>
      <c r="F16" s="84">
        <f t="shared" si="0"/>
        <v>0</v>
      </c>
    </row>
    <row r="17" s="66" customFormat="1" ht="30" customHeight="1" spans="1:6">
      <c r="A17" s="97" t="s">
        <v>326</v>
      </c>
      <c r="B17" s="86" t="s">
        <v>327</v>
      </c>
      <c r="C17" s="87" t="s">
        <v>297</v>
      </c>
      <c r="D17" s="93">
        <v>3</v>
      </c>
      <c r="E17" s="94"/>
      <c r="F17" s="84">
        <f t="shared" si="0"/>
        <v>0</v>
      </c>
    </row>
    <row r="18" s="66" customFormat="1" ht="30" customHeight="1" spans="1:6">
      <c r="A18" s="97" t="s">
        <v>328</v>
      </c>
      <c r="B18" s="86" t="s">
        <v>329</v>
      </c>
      <c r="C18" s="87" t="s">
        <v>297</v>
      </c>
      <c r="D18" s="93">
        <v>3</v>
      </c>
      <c r="E18" s="94"/>
      <c r="F18" s="84">
        <f t="shared" si="0"/>
        <v>0</v>
      </c>
    </row>
    <row r="19" s="66" customFormat="1" ht="30" customHeight="1" spans="1:6">
      <c r="A19" s="98" t="s">
        <v>330</v>
      </c>
      <c r="B19" s="99" t="s">
        <v>331</v>
      </c>
      <c r="C19" s="98" t="s">
        <v>297</v>
      </c>
      <c r="D19" s="100">
        <v>10</v>
      </c>
      <c r="E19" s="101"/>
      <c r="F19" s="84">
        <f t="shared" si="0"/>
        <v>0</v>
      </c>
    </row>
    <row r="20" s="66" customFormat="1" ht="30" customHeight="1" spans="1:6">
      <c r="A20" s="79">
        <v>2</v>
      </c>
      <c r="B20" s="80" t="s">
        <v>114</v>
      </c>
      <c r="C20" s="81"/>
      <c r="D20" s="102"/>
      <c r="E20" s="103"/>
      <c r="F20" s="84" t="str">
        <f t="shared" si="0"/>
        <v/>
      </c>
    </row>
    <row r="21" s="66" customFormat="1" ht="30" customHeight="1" spans="1:6">
      <c r="A21" s="82" t="s">
        <v>306</v>
      </c>
      <c r="B21" s="83" t="s">
        <v>307</v>
      </c>
      <c r="C21" s="81"/>
      <c r="D21" s="102"/>
      <c r="E21" s="103"/>
      <c r="F21" s="84" t="str">
        <f t="shared" si="0"/>
        <v/>
      </c>
    </row>
    <row r="22" s="66" customFormat="1" ht="30" customHeight="1" spans="1:6">
      <c r="A22" s="85" t="s">
        <v>153</v>
      </c>
      <c r="B22" s="86" t="s">
        <v>308</v>
      </c>
      <c r="C22" s="87" t="s">
        <v>140</v>
      </c>
      <c r="D22" s="88">
        <v>10</v>
      </c>
      <c r="E22" s="89"/>
      <c r="F22" s="84">
        <f t="shared" si="0"/>
        <v>0</v>
      </c>
    </row>
    <row r="23" s="66" customFormat="1" ht="30" customHeight="1" spans="1:6">
      <c r="A23" s="90" t="s">
        <v>309</v>
      </c>
      <c r="B23" s="83" t="s">
        <v>310</v>
      </c>
      <c r="C23" s="91"/>
      <c r="D23" s="88"/>
      <c r="E23" s="89"/>
      <c r="F23" s="84" t="str">
        <f t="shared" si="0"/>
        <v/>
      </c>
    </row>
    <row r="24" s="66" customFormat="1" ht="30" customHeight="1" spans="1:6">
      <c r="A24" s="85" t="s">
        <v>153</v>
      </c>
      <c r="B24" s="92" t="s">
        <v>313</v>
      </c>
      <c r="C24" s="90" t="s">
        <v>312</v>
      </c>
      <c r="D24" s="88">
        <v>10</v>
      </c>
      <c r="E24" s="89"/>
      <c r="F24" s="84">
        <f t="shared" si="0"/>
        <v>0</v>
      </c>
    </row>
    <row r="25" s="66" customFormat="1" ht="30" customHeight="1" spans="1:6">
      <c r="A25" s="85" t="s">
        <v>156</v>
      </c>
      <c r="B25" s="92" t="s">
        <v>313</v>
      </c>
      <c r="C25" s="90" t="s">
        <v>312</v>
      </c>
      <c r="D25" s="88">
        <v>10</v>
      </c>
      <c r="E25" s="89"/>
      <c r="F25" s="84">
        <f t="shared" si="0"/>
        <v>0</v>
      </c>
    </row>
    <row r="26" s="66" customFormat="1" ht="30" customHeight="1" spans="1:6">
      <c r="A26" s="85" t="s">
        <v>158</v>
      </c>
      <c r="B26" s="92" t="s">
        <v>314</v>
      </c>
      <c r="C26" s="90" t="s">
        <v>312</v>
      </c>
      <c r="D26" s="93">
        <v>10</v>
      </c>
      <c r="E26" s="94"/>
      <c r="F26" s="84">
        <f t="shared" si="0"/>
        <v>0</v>
      </c>
    </row>
    <row r="27" s="66" customFormat="1" ht="30" customHeight="1" spans="1:6">
      <c r="A27" s="90" t="s">
        <v>315</v>
      </c>
      <c r="B27" s="86" t="s">
        <v>316</v>
      </c>
      <c r="C27" s="87" t="s">
        <v>135</v>
      </c>
      <c r="D27" s="93">
        <v>200</v>
      </c>
      <c r="E27" s="94"/>
      <c r="F27" s="84">
        <f t="shared" si="0"/>
        <v>0</v>
      </c>
    </row>
    <row r="28" s="66" customFormat="1" ht="30" customHeight="1" spans="1:6">
      <c r="A28" s="90" t="s">
        <v>317</v>
      </c>
      <c r="B28" s="83" t="s">
        <v>318</v>
      </c>
      <c r="C28" s="91"/>
      <c r="D28" s="93"/>
      <c r="E28" s="94"/>
      <c r="F28" s="84" t="str">
        <f t="shared" si="0"/>
        <v/>
      </c>
    </row>
    <row r="29" s="66" customFormat="1" ht="30" customHeight="1" spans="1:6">
      <c r="A29" s="85" t="s">
        <v>153</v>
      </c>
      <c r="B29" s="95" t="s">
        <v>319</v>
      </c>
      <c r="C29" s="96" t="s">
        <v>320</v>
      </c>
      <c r="D29" s="93">
        <v>10</v>
      </c>
      <c r="E29" s="94"/>
      <c r="F29" s="84">
        <f t="shared" si="0"/>
        <v>0</v>
      </c>
    </row>
    <row r="30" s="66" customFormat="1" ht="30" customHeight="1" spans="1:6">
      <c r="A30" s="85" t="s">
        <v>156</v>
      </c>
      <c r="B30" s="95" t="s">
        <v>321</v>
      </c>
      <c r="C30" s="96" t="s">
        <v>320</v>
      </c>
      <c r="D30" s="93">
        <v>5</v>
      </c>
      <c r="E30" s="94"/>
      <c r="F30" s="84">
        <f t="shared" si="0"/>
        <v>0</v>
      </c>
    </row>
    <row r="31" s="66" customFormat="1" ht="30" customHeight="1" spans="1:6">
      <c r="A31" s="97" t="s">
        <v>322</v>
      </c>
      <c r="B31" s="92" t="s">
        <v>323</v>
      </c>
      <c r="C31" s="87" t="s">
        <v>172</v>
      </c>
      <c r="D31" s="93">
        <v>5</v>
      </c>
      <c r="E31" s="94"/>
      <c r="F31" s="84">
        <f t="shared" si="0"/>
        <v>0</v>
      </c>
    </row>
    <row r="32" s="66" customFormat="1" ht="30" customHeight="1" spans="1:6">
      <c r="A32" s="97" t="s">
        <v>324</v>
      </c>
      <c r="B32" s="86" t="s">
        <v>325</v>
      </c>
      <c r="C32" s="87" t="s">
        <v>172</v>
      </c>
      <c r="D32" s="93">
        <v>3</v>
      </c>
      <c r="E32" s="94"/>
      <c r="F32" s="84">
        <f t="shared" si="0"/>
        <v>0</v>
      </c>
    </row>
    <row r="33" s="66" customFormat="1" ht="30" customHeight="1" spans="1:6">
      <c r="A33" s="97" t="s">
        <v>326</v>
      </c>
      <c r="B33" s="86" t="s">
        <v>327</v>
      </c>
      <c r="C33" s="87" t="s">
        <v>297</v>
      </c>
      <c r="D33" s="93">
        <v>3</v>
      </c>
      <c r="E33" s="94"/>
      <c r="F33" s="84">
        <f t="shared" si="0"/>
        <v>0</v>
      </c>
    </row>
    <row r="34" s="66" customFormat="1" ht="30" customHeight="1" spans="1:6">
      <c r="A34" s="97" t="s">
        <v>328</v>
      </c>
      <c r="B34" s="86" t="s">
        <v>329</v>
      </c>
      <c r="C34" s="87" t="s">
        <v>297</v>
      </c>
      <c r="D34" s="93">
        <v>3</v>
      </c>
      <c r="E34" s="94"/>
      <c r="F34" s="84">
        <f t="shared" si="0"/>
        <v>0</v>
      </c>
    </row>
    <row r="35" s="66" customFormat="1" ht="30" customHeight="1" spans="1:6">
      <c r="A35" s="98" t="s">
        <v>330</v>
      </c>
      <c r="B35" s="99" t="s">
        <v>331</v>
      </c>
      <c r="C35" s="98" t="s">
        <v>297</v>
      </c>
      <c r="D35" s="100">
        <v>10</v>
      </c>
      <c r="E35" s="101"/>
      <c r="F35" s="84">
        <f t="shared" si="0"/>
        <v>0</v>
      </c>
    </row>
    <row r="36" s="66" customFormat="1" ht="30" customHeight="1" spans="1:6">
      <c r="A36" s="79">
        <v>3</v>
      </c>
      <c r="B36" s="80" t="s">
        <v>117</v>
      </c>
      <c r="C36" s="81"/>
      <c r="D36" s="102"/>
      <c r="E36" s="103"/>
      <c r="F36" s="84" t="str">
        <f t="shared" si="0"/>
        <v/>
      </c>
    </row>
    <row r="37" s="66" customFormat="1" ht="30" customHeight="1" spans="1:6">
      <c r="A37" s="82" t="s">
        <v>306</v>
      </c>
      <c r="B37" s="83" t="s">
        <v>307</v>
      </c>
      <c r="C37" s="81"/>
      <c r="D37" s="102"/>
      <c r="E37" s="103"/>
      <c r="F37" s="84" t="str">
        <f t="shared" ref="F37:F68" si="1">IF(D37="","",ROUND(D37*E37,2))</f>
        <v/>
      </c>
    </row>
    <row r="38" s="66" customFormat="1" ht="30" customHeight="1" spans="1:6">
      <c r="A38" s="85" t="s">
        <v>153</v>
      </c>
      <c r="B38" s="86" t="s">
        <v>308</v>
      </c>
      <c r="C38" s="87" t="s">
        <v>140</v>
      </c>
      <c r="D38" s="88">
        <v>10</v>
      </c>
      <c r="E38" s="89"/>
      <c r="F38" s="84">
        <f t="shared" si="1"/>
        <v>0</v>
      </c>
    </row>
    <row r="39" s="66" customFormat="1" ht="30" customHeight="1" spans="1:6">
      <c r="A39" s="90" t="s">
        <v>309</v>
      </c>
      <c r="B39" s="83" t="s">
        <v>310</v>
      </c>
      <c r="C39" s="91"/>
      <c r="D39" s="88"/>
      <c r="E39" s="89"/>
      <c r="F39" s="84" t="str">
        <f t="shared" si="1"/>
        <v/>
      </c>
    </row>
    <row r="40" s="66" customFormat="1" ht="30" customHeight="1" spans="1:6">
      <c r="A40" s="85" t="s">
        <v>153</v>
      </c>
      <c r="B40" s="92" t="s">
        <v>313</v>
      </c>
      <c r="C40" s="90" t="s">
        <v>312</v>
      </c>
      <c r="D40" s="88">
        <v>5</v>
      </c>
      <c r="E40" s="89"/>
      <c r="F40" s="84">
        <f t="shared" si="1"/>
        <v>0</v>
      </c>
    </row>
    <row r="41" s="66" customFormat="1" ht="30" customHeight="1" spans="1:6">
      <c r="A41" s="85" t="s">
        <v>156</v>
      </c>
      <c r="B41" s="92" t="s">
        <v>313</v>
      </c>
      <c r="C41" s="90" t="s">
        <v>312</v>
      </c>
      <c r="D41" s="88">
        <v>5</v>
      </c>
      <c r="E41" s="89"/>
      <c r="F41" s="84">
        <f t="shared" si="1"/>
        <v>0</v>
      </c>
    </row>
    <row r="42" s="66" customFormat="1" ht="30" customHeight="1" spans="1:6">
      <c r="A42" s="85" t="s">
        <v>158</v>
      </c>
      <c r="B42" s="92" t="s">
        <v>314</v>
      </c>
      <c r="C42" s="90" t="s">
        <v>312</v>
      </c>
      <c r="D42" s="93">
        <v>5</v>
      </c>
      <c r="E42" s="94"/>
      <c r="F42" s="84">
        <f t="shared" si="1"/>
        <v>0</v>
      </c>
    </row>
    <row r="43" s="66" customFormat="1" ht="30" customHeight="1" spans="1:6">
      <c r="A43" s="90" t="s">
        <v>315</v>
      </c>
      <c r="B43" s="86" t="s">
        <v>316</v>
      </c>
      <c r="C43" s="87" t="s">
        <v>135</v>
      </c>
      <c r="D43" s="93">
        <v>50</v>
      </c>
      <c r="E43" s="94"/>
      <c r="F43" s="84">
        <f t="shared" si="1"/>
        <v>0</v>
      </c>
    </row>
    <row r="44" s="66" customFormat="1" ht="30" customHeight="1" spans="1:6">
      <c r="A44" s="90" t="s">
        <v>317</v>
      </c>
      <c r="B44" s="83" t="s">
        <v>318</v>
      </c>
      <c r="C44" s="91"/>
      <c r="D44" s="93"/>
      <c r="E44" s="94"/>
      <c r="F44" s="84" t="str">
        <f t="shared" si="1"/>
        <v/>
      </c>
    </row>
    <row r="45" s="66" customFormat="1" ht="30" customHeight="1" spans="1:6">
      <c r="A45" s="85" t="s">
        <v>153</v>
      </c>
      <c r="B45" s="95" t="s">
        <v>319</v>
      </c>
      <c r="C45" s="96" t="s">
        <v>320</v>
      </c>
      <c r="D45" s="93">
        <v>5</v>
      </c>
      <c r="E45" s="94"/>
      <c r="F45" s="84">
        <f t="shared" si="1"/>
        <v>0</v>
      </c>
    </row>
    <row r="46" s="66" customFormat="1" ht="30" customHeight="1" spans="1:6">
      <c r="A46" s="85" t="s">
        <v>156</v>
      </c>
      <c r="B46" s="95" t="s">
        <v>321</v>
      </c>
      <c r="C46" s="96" t="s">
        <v>320</v>
      </c>
      <c r="D46" s="93">
        <v>5</v>
      </c>
      <c r="E46" s="94"/>
      <c r="F46" s="84">
        <f t="shared" si="1"/>
        <v>0</v>
      </c>
    </row>
    <row r="47" s="66" customFormat="1" ht="30" customHeight="1" spans="1:6">
      <c r="A47" s="97" t="s">
        <v>322</v>
      </c>
      <c r="B47" s="92" t="s">
        <v>323</v>
      </c>
      <c r="C47" s="87" t="s">
        <v>172</v>
      </c>
      <c r="D47" s="93">
        <v>5</v>
      </c>
      <c r="E47" s="94"/>
      <c r="F47" s="84">
        <f t="shared" si="1"/>
        <v>0</v>
      </c>
    </row>
    <row r="48" s="66" customFormat="1" ht="30" customHeight="1" spans="1:6">
      <c r="A48" s="97" t="s">
        <v>324</v>
      </c>
      <c r="B48" s="86" t="s">
        <v>325</v>
      </c>
      <c r="C48" s="87" t="s">
        <v>172</v>
      </c>
      <c r="D48" s="93">
        <v>3</v>
      </c>
      <c r="E48" s="94"/>
      <c r="F48" s="84">
        <f t="shared" si="1"/>
        <v>0</v>
      </c>
    </row>
    <row r="49" s="66" customFormat="1" ht="30" customHeight="1" spans="1:6">
      <c r="A49" s="97" t="s">
        <v>326</v>
      </c>
      <c r="B49" s="86" t="s">
        <v>327</v>
      </c>
      <c r="C49" s="87" t="s">
        <v>297</v>
      </c>
      <c r="D49" s="93">
        <v>3</v>
      </c>
      <c r="E49" s="94"/>
      <c r="F49" s="84">
        <f t="shared" si="1"/>
        <v>0</v>
      </c>
    </row>
    <row r="50" s="66" customFormat="1" ht="30" customHeight="1" spans="1:6">
      <c r="A50" s="97" t="s">
        <v>328</v>
      </c>
      <c r="B50" s="86" t="s">
        <v>329</v>
      </c>
      <c r="C50" s="87" t="s">
        <v>297</v>
      </c>
      <c r="D50" s="93">
        <v>3</v>
      </c>
      <c r="E50" s="94"/>
      <c r="F50" s="84">
        <f t="shared" si="1"/>
        <v>0</v>
      </c>
    </row>
    <row r="51" s="66" customFormat="1" ht="30" customHeight="1" spans="1:6">
      <c r="A51" s="98" t="s">
        <v>330</v>
      </c>
      <c r="B51" s="99" t="s">
        <v>331</v>
      </c>
      <c r="C51" s="98" t="s">
        <v>297</v>
      </c>
      <c r="D51" s="100">
        <v>5</v>
      </c>
      <c r="E51" s="101"/>
      <c r="F51" s="84">
        <f t="shared" si="1"/>
        <v>0</v>
      </c>
    </row>
    <row r="52" s="66" customFormat="1" ht="30" customHeight="1" spans="1:6">
      <c r="A52" s="79">
        <v>4</v>
      </c>
      <c r="B52" s="80" t="s">
        <v>118</v>
      </c>
      <c r="C52" s="81"/>
      <c r="D52" s="102"/>
      <c r="E52" s="103"/>
      <c r="F52" s="84" t="str">
        <f t="shared" si="1"/>
        <v/>
      </c>
    </row>
    <row r="53" s="66" customFormat="1" ht="30" customHeight="1" spans="1:6">
      <c r="A53" s="82" t="s">
        <v>306</v>
      </c>
      <c r="B53" s="83" t="s">
        <v>307</v>
      </c>
      <c r="C53" s="81"/>
      <c r="D53" s="102"/>
      <c r="E53" s="103"/>
      <c r="F53" s="84" t="str">
        <f t="shared" si="1"/>
        <v/>
      </c>
    </row>
    <row r="54" s="66" customFormat="1" ht="30" customHeight="1" spans="1:6">
      <c r="A54" s="85" t="s">
        <v>153</v>
      </c>
      <c r="B54" s="86" t="s">
        <v>308</v>
      </c>
      <c r="C54" s="87" t="s">
        <v>140</v>
      </c>
      <c r="D54" s="88">
        <v>10</v>
      </c>
      <c r="E54" s="89"/>
      <c r="F54" s="84">
        <f t="shared" si="1"/>
        <v>0</v>
      </c>
    </row>
    <row r="55" s="66" customFormat="1" ht="30" customHeight="1" spans="1:6">
      <c r="A55" s="90" t="s">
        <v>309</v>
      </c>
      <c r="B55" s="83" t="s">
        <v>310</v>
      </c>
      <c r="C55" s="91"/>
      <c r="D55" s="88"/>
      <c r="E55" s="89"/>
      <c r="F55" s="84" t="str">
        <f t="shared" si="1"/>
        <v/>
      </c>
    </row>
    <row r="56" s="66" customFormat="1" ht="30" customHeight="1" spans="1:6">
      <c r="A56" s="85" t="s">
        <v>153</v>
      </c>
      <c r="B56" s="92" t="s">
        <v>313</v>
      </c>
      <c r="C56" s="90" t="s">
        <v>312</v>
      </c>
      <c r="D56" s="88">
        <v>5</v>
      </c>
      <c r="E56" s="89"/>
      <c r="F56" s="84">
        <f t="shared" si="1"/>
        <v>0</v>
      </c>
    </row>
    <row r="57" s="66" customFormat="1" ht="30" customHeight="1" spans="1:6">
      <c r="A57" s="85" t="s">
        <v>156</v>
      </c>
      <c r="B57" s="92" t="s">
        <v>313</v>
      </c>
      <c r="C57" s="90" t="s">
        <v>312</v>
      </c>
      <c r="D57" s="88">
        <v>5</v>
      </c>
      <c r="E57" s="89"/>
      <c r="F57" s="84">
        <f t="shared" si="1"/>
        <v>0</v>
      </c>
    </row>
    <row r="58" s="66" customFormat="1" ht="30" customHeight="1" spans="1:6">
      <c r="A58" s="85" t="s">
        <v>158</v>
      </c>
      <c r="B58" s="92" t="s">
        <v>314</v>
      </c>
      <c r="C58" s="90" t="s">
        <v>312</v>
      </c>
      <c r="D58" s="93">
        <v>5</v>
      </c>
      <c r="E58" s="94"/>
      <c r="F58" s="84">
        <f t="shared" si="1"/>
        <v>0</v>
      </c>
    </row>
    <row r="59" s="66" customFormat="1" ht="30" customHeight="1" spans="1:6">
      <c r="A59" s="90" t="s">
        <v>315</v>
      </c>
      <c r="B59" s="86" t="s">
        <v>316</v>
      </c>
      <c r="C59" s="87" t="s">
        <v>135</v>
      </c>
      <c r="D59" s="93">
        <v>50</v>
      </c>
      <c r="E59" s="94"/>
      <c r="F59" s="84">
        <f t="shared" si="1"/>
        <v>0</v>
      </c>
    </row>
    <row r="60" s="66" customFormat="1" ht="30" customHeight="1" spans="1:6">
      <c r="A60" s="90" t="s">
        <v>317</v>
      </c>
      <c r="B60" s="83" t="s">
        <v>318</v>
      </c>
      <c r="C60" s="91"/>
      <c r="D60" s="93"/>
      <c r="E60" s="94"/>
      <c r="F60" s="84" t="str">
        <f t="shared" si="1"/>
        <v/>
      </c>
    </row>
    <row r="61" s="66" customFormat="1" ht="30" customHeight="1" spans="1:6">
      <c r="A61" s="85" t="s">
        <v>153</v>
      </c>
      <c r="B61" s="95" t="s">
        <v>319</v>
      </c>
      <c r="C61" s="96" t="s">
        <v>320</v>
      </c>
      <c r="D61" s="93">
        <v>5</v>
      </c>
      <c r="E61" s="94"/>
      <c r="F61" s="84">
        <f t="shared" si="1"/>
        <v>0</v>
      </c>
    </row>
    <row r="62" s="66" customFormat="1" ht="30" customHeight="1" spans="1:6">
      <c r="A62" s="85" t="s">
        <v>156</v>
      </c>
      <c r="B62" s="95" t="s">
        <v>321</v>
      </c>
      <c r="C62" s="96" t="s">
        <v>320</v>
      </c>
      <c r="D62" s="93">
        <v>5</v>
      </c>
      <c r="E62" s="94"/>
      <c r="F62" s="84">
        <f t="shared" si="1"/>
        <v>0</v>
      </c>
    </row>
    <row r="63" s="66" customFormat="1" ht="30" customHeight="1" spans="1:6">
      <c r="A63" s="97" t="s">
        <v>322</v>
      </c>
      <c r="B63" s="92" t="s">
        <v>323</v>
      </c>
      <c r="C63" s="87" t="s">
        <v>172</v>
      </c>
      <c r="D63" s="93">
        <v>5</v>
      </c>
      <c r="E63" s="94"/>
      <c r="F63" s="84">
        <f t="shared" si="1"/>
        <v>0</v>
      </c>
    </row>
    <row r="64" s="66" customFormat="1" ht="30" customHeight="1" spans="1:6">
      <c r="A64" s="97" t="s">
        <v>324</v>
      </c>
      <c r="B64" s="86" t="s">
        <v>325</v>
      </c>
      <c r="C64" s="87" t="s">
        <v>172</v>
      </c>
      <c r="D64" s="93">
        <v>3</v>
      </c>
      <c r="E64" s="94"/>
      <c r="F64" s="84">
        <f t="shared" si="1"/>
        <v>0</v>
      </c>
    </row>
    <row r="65" s="66" customFormat="1" ht="30" customHeight="1" spans="1:6">
      <c r="A65" s="97" t="s">
        <v>326</v>
      </c>
      <c r="B65" s="86" t="s">
        <v>327</v>
      </c>
      <c r="C65" s="87" t="s">
        <v>297</v>
      </c>
      <c r="D65" s="93">
        <v>3</v>
      </c>
      <c r="E65" s="94"/>
      <c r="F65" s="84">
        <f t="shared" si="1"/>
        <v>0</v>
      </c>
    </row>
    <row r="66" s="66" customFormat="1" ht="30" customHeight="1" spans="1:6">
      <c r="A66" s="97" t="s">
        <v>328</v>
      </c>
      <c r="B66" s="86" t="s">
        <v>329</v>
      </c>
      <c r="C66" s="87" t="s">
        <v>297</v>
      </c>
      <c r="D66" s="93">
        <v>3</v>
      </c>
      <c r="E66" s="94"/>
      <c r="F66" s="84">
        <f t="shared" si="1"/>
        <v>0</v>
      </c>
    </row>
    <row r="67" s="66" customFormat="1" ht="30" customHeight="1" spans="1:6">
      <c r="A67" s="98" t="s">
        <v>330</v>
      </c>
      <c r="B67" s="99" t="s">
        <v>331</v>
      </c>
      <c r="C67" s="98" t="s">
        <v>297</v>
      </c>
      <c r="D67" s="100">
        <v>5</v>
      </c>
      <c r="E67" s="101"/>
      <c r="F67" s="84">
        <f t="shared" si="1"/>
        <v>0</v>
      </c>
    </row>
    <row r="68" s="66" customFormat="1" ht="30" customHeight="1" spans="1:6">
      <c r="A68" s="79">
        <v>5</v>
      </c>
      <c r="B68" s="80" t="s">
        <v>119</v>
      </c>
      <c r="C68" s="81"/>
      <c r="D68" s="102"/>
      <c r="E68" s="103"/>
      <c r="F68" s="84" t="str">
        <f t="shared" si="1"/>
        <v/>
      </c>
    </row>
    <row r="69" s="66" customFormat="1" ht="30" customHeight="1" spans="1:6">
      <c r="A69" s="82" t="s">
        <v>306</v>
      </c>
      <c r="B69" s="83" t="s">
        <v>307</v>
      </c>
      <c r="C69" s="81"/>
      <c r="D69" s="102"/>
      <c r="E69" s="103"/>
      <c r="F69" s="84" t="str">
        <f t="shared" ref="F69:F100" si="2">IF(D69="","",ROUND(D69*E69,2))</f>
        <v/>
      </c>
    </row>
    <row r="70" s="66" customFormat="1" ht="30" customHeight="1" spans="1:6">
      <c r="A70" s="85" t="s">
        <v>153</v>
      </c>
      <c r="B70" s="86" t="s">
        <v>308</v>
      </c>
      <c r="C70" s="87" t="s">
        <v>140</v>
      </c>
      <c r="D70" s="88">
        <v>10</v>
      </c>
      <c r="E70" s="89"/>
      <c r="F70" s="84">
        <f t="shared" si="2"/>
        <v>0</v>
      </c>
    </row>
    <row r="71" s="66" customFormat="1" ht="30" customHeight="1" spans="1:6">
      <c r="A71" s="90" t="s">
        <v>309</v>
      </c>
      <c r="B71" s="83" t="s">
        <v>310</v>
      </c>
      <c r="C71" s="91"/>
      <c r="D71" s="88"/>
      <c r="E71" s="89"/>
      <c r="F71" s="84" t="str">
        <f t="shared" si="2"/>
        <v/>
      </c>
    </row>
    <row r="72" s="66" customFormat="1" ht="30" customHeight="1" spans="1:6">
      <c r="A72" s="85" t="s">
        <v>153</v>
      </c>
      <c r="B72" s="92" t="s">
        <v>313</v>
      </c>
      <c r="C72" s="90" t="s">
        <v>312</v>
      </c>
      <c r="D72" s="88">
        <v>5</v>
      </c>
      <c r="E72" s="89"/>
      <c r="F72" s="84">
        <f t="shared" si="2"/>
        <v>0</v>
      </c>
    </row>
    <row r="73" s="66" customFormat="1" ht="30" customHeight="1" spans="1:6">
      <c r="A73" s="85" t="s">
        <v>156</v>
      </c>
      <c r="B73" s="92" t="s">
        <v>313</v>
      </c>
      <c r="C73" s="90" t="s">
        <v>312</v>
      </c>
      <c r="D73" s="88">
        <v>5</v>
      </c>
      <c r="E73" s="89"/>
      <c r="F73" s="84">
        <f t="shared" si="2"/>
        <v>0</v>
      </c>
    </row>
    <row r="74" s="66" customFormat="1" ht="30" customHeight="1" spans="1:6">
      <c r="A74" s="85" t="s">
        <v>158</v>
      </c>
      <c r="B74" s="92" t="s">
        <v>314</v>
      </c>
      <c r="C74" s="90" t="s">
        <v>312</v>
      </c>
      <c r="D74" s="93">
        <v>60</v>
      </c>
      <c r="E74" s="94"/>
      <c r="F74" s="84">
        <f t="shared" si="2"/>
        <v>0</v>
      </c>
    </row>
    <row r="75" s="66" customFormat="1" ht="30" customHeight="1" spans="1:6">
      <c r="A75" s="90" t="s">
        <v>315</v>
      </c>
      <c r="B75" s="86" t="s">
        <v>316</v>
      </c>
      <c r="C75" s="87" t="s">
        <v>135</v>
      </c>
      <c r="D75" s="93">
        <v>200</v>
      </c>
      <c r="E75" s="94"/>
      <c r="F75" s="84">
        <f t="shared" si="2"/>
        <v>0</v>
      </c>
    </row>
    <row r="76" s="66" customFormat="1" ht="30" customHeight="1" spans="1:6">
      <c r="A76" s="90" t="s">
        <v>317</v>
      </c>
      <c r="B76" s="83" t="s">
        <v>318</v>
      </c>
      <c r="C76" s="91"/>
      <c r="D76" s="93"/>
      <c r="E76" s="94"/>
      <c r="F76" s="84" t="str">
        <f t="shared" si="2"/>
        <v/>
      </c>
    </row>
    <row r="77" s="66" customFormat="1" ht="30" customHeight="1" spans="1:6">
      <c r="A77" s="85" t="s">
        <v>153</v>
      </c>
      <c r="B77" s="95" t="s">
        <v>319</v>
      </c>
      <c r="C77" s="96" t="s">
        <v>320</v>
      </c>
      <c r="D77" s="93">
        <v>5</v>
      </c>
      <c r="E77" s="94"/>
      <c r="F77" s="84">
        <f t="shared" si="2"/>
        <v>0</v>
      </c>
    </row>
    <row r="78" s="66" customFormat="1" ht="30" customHeight="1" spans="1:6">
      <c r="A78" s="85" t="s">
        <v>156</v>
      </c>
      <c r="B78" s="95" t="s">
        <v>321</v>
      </c>
      <c r="C78" s="96" t="s">
        <v>320</v>
      </c>
      <c r="D78" s="93">
        <v>5</v>
      </c>
      <c r="E78" s="94"/>
      <c r="F78" s="84">
        <f t="shared" si="2"/>
        <v>0</v>
      </c>
    </row>
    <row r="79" s="66" customFormat="1" ht="30" customHeight="1" spans="1:6">
      <c r="A79" s="97" t="s">
        <v>322</v>
      </c>
      <c r="B79" s="92" t="s">
        <v>323</v>
      </c>
      <c r="C79" s="87" t="s">
        <v>172</v>
      </c>
      <c r="D79" s="93">
        <v>5</v>
      </c>
      <c r="E79" s="94"/>
      <c r="F79" s="84">
        <f t="shared" si="2"/>
        <v>0</v>
      </c>
    </row>
    <row r="80" s="66" customFormat="1" ht="30" customHeight="1" spans="1:6">
      <c r="A80" s="97" t="s">
        <v>324</v>
      </c>
      <c r="B80" s="86" t="s">
        <v>325</v>
      </c>
      <c r="C80" s="87" t="s">
        <v>172</v>
      </c>
      <c r="D80" s="93">
        <v>3</v>
      </c>
      <c r="E80" s="94"/>
      <c r="F80" s="84">
        <f t="shared" si="2"/>
        <v>0</v>
      </c>
    </row>
    <row r="81" s="66" customFormat="1" ht="30" customHeight="1" spans="1:6">
      <c r="A81" s="97" t="s">
        <v>332</v>
      </c>
      <c r="B81" s="86" t="s">
        <v>333</v>
      </c>
      <c r="C81" s="87" t="s">
        <v>135</v>
      </c>
      <c r="D81" s="93">
        <v>10</v>
      </c>
      <c r="E81" s="94"/>
      <c r="F81" s="84">
        <f t="shared" si="2"/>
        <v>0</v>
      </c>
    </row>
    <row r="82" s="66" customFormat="1" ht="30" customHeight="1" spans="1:6">
      <c r="A82" s="97" t="s">
        <v>326</v>
      </c>
      <c r="B82" s="86" t="s">
        <v>327</v>
      </c>
      <c r="C82" s="87" t="s">
        <v>297</v>
      </c>
      <c r="D82" s="93">
        <v>3</v>
      </c>
      <c r="E82" s="94"/>
      <c r="F82" s="84">
        <f t="shared" si="2"/>
        <v>0</v>
      </c>
    </row>
    <row r="83" s="66" customFormat="1" ht="30" customHeight="1" spans="1:6">
      <c r="A83" s="97" t="s">
        <v>328</v>
      </c>
      <c r="B83" s="86" t="s">
        <v>329</v>
      </c>
      <c r="C83" s="87" t="s">
        <v>297</v>
      </c>
      <c r="D83" s="93">
        <v>3</v>
      </c>
      <c r="E83" s="94"/>
      <c r="F83" s="84">
        <f t="shared" si="2"/>
        <v>0</v>
      </c>
    </row>
    <row r="84" s="66" customFormat="1" ht="30" customHeight="1" spans="1:6">
      <c r="A84" s="98" t="s">
        <v>334</v>
      </c>
      <c r="B84" s="99" t="s">
        <v>335</v>
      </c>
      <c r="C84" s="98" t="s">
        <v>297</v>
      </c>
      <c r="D84" s="100">
        <v>300</v>
      </c>
      <c r="E84" s="101"/>
      <c r="F84" s="84">
        <f t="shared" si="2"/>
        <v>0</v>
      </c>
    </row>
    <row r="85" s="66" customFormat="1" ht="30" customHeight="1" spans="1:6">
      <c r="A85" s="79">
        <v>6</v>
      </c>
      <c r="B85" s="80" t="s">
        <v>120</v>
      </c>
      <c r="C85" s="81"/>
      <c r="D85" s="102"/>
      <c r="E85" s="103"/>
      <c r="F85" s="84" t="str">
        <f t="shared" si="2"/>
        <v/>
      </c>
    </row>
    <row r="86" s="66" customFormat="1" ht="30" customHeight="1" spans="1:6">
      <c r="A86" s="82" t="s">
        <v>306</v>
      </c>
      <c r="B86" s="83" t="s">
        <v>307</v>
      </c>
      <c r="C86" s="81"/>
      <c r="D86" s="102"/>
      <c r="E86" s="103"/>
      <c r="F86" s="84" t="str">
        <f t="shared" si="2"/>
        <v/>
      </c>
    </row>
    <row r="87" s="66" customFormat="1" ht="30" customHeight="1" spans="1:6">
      <c r="A87" s="85" t="s">
        <v>153</v>
      </c>
      <c r="B87" s="86" t="s">
        <v>308</v>
      </c>
      <c r="C87" s="87" t="s">
        <v>140</v>
      </c>
      <c r="D87" s="88">
        <v>10</v>
      </c>
      <c r="E87" s="89"/>
      <c r="F87" s="84">
        <f t="shared" si="2"/>
        <v>0</v>
      </c>
    </row>
    <row r="88" s="66" customFormat="1" ht="30" customHeight="1" spans="1:6">
      <c r="A88" s="90" t="s">
        <v>309</v>
      </c>
      <c r="B88" s="83" t="s">
        <v>310</v>
      </c>
      <c r="C88" s="91"/>
      <c r="D88" s="88"/>
      <c r="E88" s="89"/>
      <c r="F88" s="84" t="str">
        <f t="shared" si="2"/>
        <v/>
      </c>
    </row>
    <row r="89" s="66" customFormat="1" ht="30" customHeight="1" spans="1:6">
      <c r="A89" s="85" t="s">
        <v>153</v>
      </c>
      <c r="B89" s="92" t="s">
        <v>313</v>
      </c>
      <c r="C89" s="90" t="s">
        <v>312</v>
      </c>
      <c r="D89" s="88">
        <v>5</v>
      </c>
      <c r="E89" s="89"/>
      <c r="F89" s="84">
        <f t="shared" si="2"/>
        <v>0</v>
      </c>
    </row>
    <row r="90" s="66" customFormat="1" ht="30" customHeight="1" spans="1:6">
      <c r="A90" s="85" t="s">
        <v>156</v>
      </c>
      <c r="B90" s="92" t="s">
        <v>313</v>
      </c>
      <c r="C90" s="90" t="s">
        <v>312</v>
      </c>
      <c r="D90" s="88">
        <v>5</v>
      </c>
      <c r="E90" s="89"/>
      <c r="F90" s="84">
        <f t="shared" si="2"/>
        <v>0</v>
      </c>
    </row>
    <row r="91" s="66" customFormat="1" ht="30" customHeight="1" spans="1:6">
      <c r="A91" s="85" t="s">
        <v>158</v>
      </c>
      <c r="B91" s="92" t="s">
        <v>314</v>
      </c>
      <c r="C91" s="90" t="s">
        <v>312</v>
      </c>
      <c r="D91" s="93">
        <v>5</v>
      </c>
      <c r="E91" s="94"/>
      <c r="F91" s="84">
        <f t="shared" si="2"/>
        <v>0</v>
      </c>
    </row>
    <row r="92" s="66" customFormat="1" ht="30" customHeight="1" spans="1:6">
      <c r="A92" s="90" t="s">
        <v>315</v>
      </c>
      <c r="B92" s="86" t="s">
        <v>316</v>
      </c>
      <c r="C92" s="87" t="s">
        <v>135</v>
      </c>
      <c r="D92" s="93">
        <v>100</v>
      </c>
      <c r="E92" s="94"/>
      <c r="F92" s="84">
        <f t="shared" si="2"/>
        <v>0</v>
      </c>
    </row>
    <row r="93" s="66" customFormat="1" ht="30" customHeight="1" spans="1:6">
      <c r="A93" s="90" t="s">
        <v>317</v>
      </c>
      <c r="B93" s="83" t="s">
        <v>318</v>
      </c>
      <c r="C93" s="91"/>
      <c r="D93" s="93"/>
      <c r="E93" s="94"/>
      <c r="F93" s="84" t="str">
        <f t="shared" si="2"/>
        <v/>
      </c>
    </row>
    <row r="94" s="66" customFormat="1" ht="30" customHeight="1" spans="1:6">
      <c r="A94" s="85" t="s">
        <v>153</v>
      </c>
      <c r="B94" s="95" t="s">
        <v>319</v>
      </c>
      <c r="C94" s="96" t="s">
        <v>320</v>
      </c>
      <c r="D94" s="93">
        <v>5</v>
      </c>
      <c r="E94" s="94"/>
      <c r="F94" s="84">
        <f t="shared" si="2"/>
        <v>0</v>
      </c>
    </row>
    <row r="95" s="66" customFormat="1" ht="30" customHeight="1" spans="1:6">
      <c r="A95" s="85" t="s">
        <v>156</v>
      </c>
      <c r="B95" s="95" t="s">
        <v>321</v>
      </c>
      <c r="C95" s="96" t="s">
        <v>320</v>
      </c>
      <c r="D95" s="93">
        <v>5</v>
      </c>
      <c r="E95" s="94"/>
      <c r="F95" s="84">
        <f t="shared" si="2"/>
        <v>0</v>
      </c>
    </row>
    <row r="96" s="66" customFormat="1" ht="30" customHeight="1" spans="1:6">
      <c r="A96" s="97" t="s">
        <v>326</v>
      </c>
      <c r="B96" s="86" t="s">
        <v>327</v>
      </c>
      <c r="C96" s="87" t="s">
        <v>297</v>
      </c>
      <c r="D96" s="93">
        <v>3</v>
      </c>
      <c r="E96" s="94"/>
      <c r="F96" s="84">
        <f t="shared" si="2"/>
        <v>0</v>
      </c>
    </row>
    <row r="97" s="66" customFormat="1" ht="30" customHeight="1" spans="1:6">
      <c r="A97" s="97" t="s">
        <v>328</v>
      </c>
      <c r="B97" s="86" t="s">
        <v>329</v>
      </c>
      <c r="C97" s="87" t="s">
        <v>297</v>
      </c>
      <c r="D97" s="93">
        <v>3</v>
      </c>
      <c r="E97" s="94"/>
      <c r="F97" s="84">
        <f t="shared" si="2"/>
        <v>0</v>
      </c>
    </row>
    <row r="98" s="66" customFormat="1" ht="30" customHeight="1" spans="1:6">
      <c r="A98" s="98" t="s">
        <v>330</v>
      </c>
      <c r="B98" s="99" t="s">
        <v>331</v>
      </c>
      <c r="C98" s="98" t="s">
        <v>297</v>
      </c>
      <c r="D98" s="100">
        <v>3</v>
      </c>
      <c r="E98" s="101"/>
      <c r="F98" s="84">
        <f t="shared" si="2"/>
        <v>0</v>
      </c>
    </row>
    <row r="99" s="66" customFormat="1" ht="30" customHeight="1" spans="1:6">
      <c r="A99" s="79">
        <v>7</v>
      </c>
      <c r="B99" s="80" t="s">
        <v>122</v>
      </c>
      <c r="C99" s="81"/>
      <c r="D99" s="102"/>
      <c r="E99" s="103"/>
      <c r="F99" s="84" t="str">
        <f t="shared" si="2"/>
        <v/>
      </c>
    </row>
    <row r="100" s="66" customFormat="1" ht="30" customHeight="1" spans="1:6">
      <c r="A100" s="82" t="s">
        <v>306</v>
      </c>
      <c r="B100" s="83" t="s">
        <v>307</v>
      </c>
      <c r="C100" s="81"/>
      <c r="D100" s="102"/>
      <c r="E100" s="103"/>
      <c r="F100" s="84" t="str">
        <f t="shared" si="2"/>
        <v/>
      </c>
    </row>
    <row r="101" s="66" customFormat="1" ht="30" customHeight="1" spans="1:6">
      <c r="A101" s="85" t="s">
        <v>153</v>
      </c>
      <c r="B101" s="86" t="s">
        <v>308</v>
      </c>
      <c r="C101" s="87" t="s">
        <v>140</v>
      </c>
      <c r="D101" s="88">
        <v>4</v>
      </c>
      <c r="E101" s="89"/>
      <c r="F101" s="84">
        <f t="shared" ref="F101:F130" si="3">IF(D101="","",ROUND(D101*E101,2))</f>
        <v>0</v>
      </c>
    </row>
    <row r="102" s="66" customFormat="1" ht="30" customHeight="1" spans="1:6">
      <c r="A102" s="90" t="s">
        <v>309</v>
      </c>
      <c r="B102" s="83" t="s">
        <v>310</v>
      </c>
      <c r="C102" s="91"/>
      <c r="D102" s="88"/>
      <c r="E102" s="89"/>
      <c r="F102" s="84" t="str">
        <f t="shared" si="3"/>
        <v/>
      </c>
    </row>
    <row r="103" s="66" customFormat="1" ht="30" customHeight="1" spans="1:6">
      <c r="A103" s="85" t="s">
        <v>153</v>
      </c>
      <c r="B103" s="92" t="s">
        <v>313</v>
      </c>
      <c r="C103" s="90" t="s">
        <v>312</v>
      </c>
      <c r="D103" s="88">
        <v>5</v>
      </c>
      <c r="E103" s="89"/>
      <c r="F103" s="84">
        <f t="shared" si="3"/>
        <v>0</v>
      </c>
    </row>
    <row r="104" s="66" customFormat="1" ht="30" customHeight="1" spans="1:6">
      <c r="A104" s="85" t="s">
        <v>156</v>
      </c>
      <c r="B104" s="92" t="s">
        <v>313</v>
      </c>
      <c r="C104" s="90" t="s">
        <v>312</v>
      </c>
      <c r="D104" s="88">
        <v>5</v>
      </c>
      <c r="E104" s="89"/>
      <c r="F104" s="84">
        <f t="shared" si="3"/>
        <v>0</v>
      </c>
    </row>
    <row r="105" s="66" customFormat="1" ht="30" customHeight="1" spans="1:6">
      <c r="A105" s="85" t="s">
        <v>158</v>
      </c>
      <c r="B105" s="92" t="s">
        <v>314</v>
      </c>
      <c r="C105" s="90" t="s">
        <v>312</v>
      </c>
      <c r="D105" s="93">
        <v>5</v>
      </c>
      <c r="E105" s="94"/>
      <c r="F105" s="84">
        <f t="shared" si="3"/>
        <v>0</v>
      </c>
    </row>
    <row r="106" s="66" customFormat="1" ht="30" customHeight="1" spans="1:6">
      <c r="A106" s="90" t="s">
        <v>315</v>
      </c>
      <c r="B106" s="86" t="s">
        <v>316</v>
      </c>
      <c r="C106" s="87" t="s">
        <v>135</v>
      </c>
      <c r="D106" s="93">
        <v>100</v>
      </c>
      <c r="E106" s="94"/>
      <c r="F106" s="84">
        <f t="shared" si="3"/>
        <v>0</v>
      </c>
    </row>
    <row r="107" s="66" customFormat="1" ht="30" customHeight="1" spans="1:6">
      <c r="A107" s="90" t="s">
        <v>317</v>
      </c>
      <c r="B107" s="83" t="s">
        <v>318</v>
      </c>
      <c r="C107" s="91"/>
      <c r="D107" s="93"/>
      <c r="E107" s="94"/>
      <c r="F107" s="84" t="str">
        <f t="shared" si="3"/>
        <v/>
      </c>
    </row>
    <row r="108" s="66" customFormat="1" ht="30" customHeight="1" spans="1:6">
      <c r="A108" s="85" t="s">
        <v>153</v>
      </c>
      <c r="B108" s="95" t="s">
        <v>319</v>
      </c>
      <c r="C108" s="96" t="s">
        <v>320</v>
      </c>
      <c r="D108" s="93">
        <v>5</v>
      </c>
      <c r="E108" s="94"/>
      <c r="F108" s="84">
        <f t="shared" si="3"/>
        <v>0</v>
      </c>
    </row>
    <row r="109" s="66" customFormat="1" ht="30" customHeight="1" spans="1:6">
      <c r="A109" s="85" t="s">
        <v>156</v>
      </c>
      <c r="B109" s="95" t="s">
        <v>321</v>
      </c>
      <c r="C109" s="96" t="s">
        <v>320</v>
      </c>
      <c r="D109" s="93">
        <v>5</v>
      </c>
      <c r="E109" s="94"/>
      <c r="F109" s="84">
        <f t="shared" si="3"/>
        <v>0</v>
      </c>
    </row>
    <row r="110" s="66" customFormat="1" ht="30" customHeight="1" spans="1:6">
      <c r="A110" s="97" t="s">
        <v>322</v>
      </c>
      <c r="B110" s="92" t="s">
        <v>323</v>
      </c>
      <c r="C110" s="87" t="s">
        <v>172</v>
      </c>
      <c r="D110" s="93">
        <v>5</v>
      </c>
      <c r="E110" s="94"/>
      <c r="F110" s="84">
        <f t="shared" si="3"/>
        <v>0</v>
      </c>
    </row>
    <row r="111" s="66" customFormat="1" ht="30" customHeight="1" spans="1:6">
      <c r="A111" s="97" t="s">
        <v>336</v>
      </c>
      <c r="B111" s="86" t="s">
        <v>337</v>
      </c>
      <c r="C111" s="87" t="s">
        <v>312</v>
      </c>
      <c r="D111" s="93">
        <v>50</v>
      </c>
      <c r="E111" s="94"/>
      <c r="F111" s="84">
        <f t="shared" si="3"/>
        <v>0</v>
      </c>
    </row>
    <row r="112" s="66" customFormat="1" ht="30" customHeight="1" spans="1:6">
      <c r="A112" s="97" t="s">
        <v>326</v>
      </c>
      <c r="B112" s="86" t="s">
        <v>327</v>
      </c>
      <c r="C112" s="87" t="s">
        <v>297</v>
      </c>
      <c r="D112" s="93">
        <v>3</v>
      </c>
      <c r="E112" s="94"/>
      <c r="F112" s="84">
        <f t="shared" si="3"/>
        <v>0</v>
      </c>
    </row>
    <row r="113" s="66" customFormat="1" ht="30" customHeight="1" spans="1:6">
      <c r="A113" s="97" t="s">
        <v>328</v>
      </c>
      <c r="B113" s="86" t="s">
        <v>329</v>
      </c>
      <c r="C113" s="87" t="s">
        <v>297</v>
      </c>
      <c r="D113" s="93">
        <v>3</v>
      </c>
      <c r="E113" s="94"/>
      <c r="F113" s="84">
        <f t="shared" si="3"/>
        <v>0</v>
      </c>
    </row>
    <row r="114" s="66" customFormat="1" ht="30" customHeight="1" spans="1:6">
      <c r="A114" s="79">
        <v>8</v>
      </c>
      <c r="B114" s="80" t="s">
        <v>123</v>
      </c>
      <c r="C114" s="81"/>
      <c r="D114" s="102"/>
      <c r="E114" s="103"/>
      <c r="F114" s="84" t="str">
        <f t="shared" si="3"/>
        <v/>
      </c>
    </row>
    <row r="115" s="66" customFormat="1" ht="30" customHeight="1" spans="1:6">
      <c r="A115" s="82" t="s">
        <v>306</v>
      </c>
      <c r="B115" s="83" t="s">
        <v>307</v>
      </c>
      <c r="C115" s="81"/>
      <c r="D115" s="102"/>
      <c r="E115" s="103"/>
      <c r="F115" s="84" t="str">
        <f t="shared" si="3"/>
        <v/>
      </c>
    </row>
    <row r="116" s="66" customFormat="1" ht="30" customHeight="1" spans="1:6">
      <c r="A116" s="85" t="s">
        <v>153</v>
      </c>
      <c r="B116" s="86" t="s">
        <v>308</v>
      </c>
      <c r="C116" s="87" t="s">
        <v>140</v>
      </c>
      <c r="D116" s="88">
        <v>10</v>
      </c>
      <c r="E116" s="89"/>
      <c r="F116" s="84">
        <f t="shared" si="3"/>
        <v>0</v>
      </c>
    </row>
    <row r="117" s="66" customFormat="1" ht="30" customHeight="1" spans="1:6">
      <c r="A117" s="90" t="s">
        <v>309</v>
      </c>
      <c r="B117" s="83" t="s">
        <v>310</v>
      </c>
      <c r="C117" s="91"/>
      <c r="D117" s="88"/>
      <c r="E117" s="89"/>
      <c r="F117" s="84" t="str">
        <f t="shared" si="3"/>
        <v/>
      </c>
    </row>
    <row r="118" s="66" customFormat="1" ht="30" customHeight="1" spans="1:6">
      <c r="A118" s="85" t="s">
        <v>153</v>
      </c>
      <c r="B118" s="92" t="s">
        <v>313</v>
      </c>
      <c r="C118" s="90" t="s">
        <v>312</v>
      </c>
      <c r="D118" s="88">
        <v>5</v>
      </c>
      <c r="E118" s="89"/>
      <c r="F118" s="84">
        <f t="shared" si="3"/>
        <v>0</v>
      </c>
    </row>
    <row r="119" s="66" customFormat="1" ht="30" customHeight="1" spans="1:6">
      <c r="A119" s="85" t="s">
        <v>156</v>
      </c>
      <c r="B119" s="92" t="s">
        <v>313</v>
      </c>
      <c r="C119" s="90" t="s">
        <v>312</v>
      </c>
      <c r="D119" s="88">
        <v>5</v>
      </c>
      <c r="E119" s="89"/>
      <c r="F119" s="84">
        <f t="shared" si="3"/>
        <v>0</v>
      </c>
    </row>
    <row r="120" s="66" customFormat="1" ht="30" customHeight="1" spans="1:6">
      <c r="A120" s="85" t="s">
        <v>158</v>
      </c>
      <c r="B120" s="92" t="s">
        <v>314</v>
      </c>
      <c r="C120" s="90" t="s">
        <v>312</v>
      </c>
      <c r="D120" s="93">
        <v>5</v>
      </c>
      <c r="E120" s="94"/>
      <c r="F120" s="84">
        <f t="shared" si="3"/>
        <v>0</v>
      </c>
    </row>
    <row r="121" s="66" customFormat="1" ht="30" customHeight="1" spans="1:6">
      <c r="A121" s="90" t="s">
        <v>315</v>
      </c>
      <c r="B121" s="86" t="s">
        <v>316</v>
      </c>
      <c r="C121" s="87" t="s">
        <v>135</v>
      </c>
      <c r="D121" s="93">
        <v>100</v>
      </c>
      <c r="E121" s="94"/>
      <c r="F121" s="84">
        <f t="shared" si="3"/>
        <v>0</v>
      </c>
    </row>
    <row r="122" s="66" customFormat="1" ht="30" customHeight="1" spans="1:6">
      <c r="A122" s="90" t="s">
        <v>317</v>
      </c>
      <c r="B122" s="83" t="s">
        <v>318</v>
      </c>
      <c r="C122" s="91"/>
      <c r="D122" s="93"/>
      <c r="E122" s="94"/>
      <c r="F122" s="84" t="str">
        <f t="shared" si="3"/>
        <v/>
      </c>
    </row>
    <row r="123" s="66" customFormat="1" ht="30" customHeight="1" spans="1:6">
      <c r="A123" s="85" t="s">
        <v>153</v>
      </c>
      <c r="B123" s="95" t="s">
        <v>319</v>
      </c>
      <c r="C123" s="96" t="s">
        <v>320</v>
      </c>
      <c r="D123" s="93">
        <v>5</v>
      </c>
      <c r="E123" s="94"/>
      <c r="F123" s="84">
        <f t="shared" si="3"/>
        <v>0</v>
      </c>
    </row>
    <row r="124" s="65" customFormat="1" ht="30" customHeight="1" spans="1:6">
      <c r="A124" s="85" t="s">
        <v>156</v>
      </c>
      <c r="B124" s="95" t="s">
        <v>321</v>
      </c>
      <c r="C124" s="96" t="s">
        <v>320</v>
      </c>
      <c r="D124" s="93">
        <v>5</v>
      </c>
      <c r="E124" s="94"/>
      <c r="F124" s="84">
        <f t="shared" si="3"/>
        <v>0</v>
      </c>
    </row>
    <row r="125" ht="30" customHeight="1" spans="1:6">
      <c r="A125" s="97" t="s">
        <v>322</v>
      </c>
      <c r="B125" s="92" t="s">
        <v>323</v>
      </c>
      <c r="C125" s="87" t="s">
        <v>172</v>
      </c>
      <c r="D125" s="93">
        <v>5</v>
      </c>
      <c r="E125" s="94"/>
      <c r="F125" s="84">
        <f t="shared" si="3"/>
        <v>0</v>
      </c>
    </row>
    <row r="126" ht="30" customHeight="1" spans="1:6">
      <c r="A126" s="97" t="s">
        <v>332</v>
      </c>
      <c r="B126" s="86" t="s">
        <v>333</v>
      </c>
      <c r="C126" s="87" t="s">
        <v>135</v>
      </c>
      <c r="D126" s="93">
        <v>5</v>
      </c>
      <c r="E126" s="94"/>
      <c r="F126" s="84">
        <f t="shared" si="3"/>
        <v>0</v>
      </c>
    </row>
    <row r="127" ht="30" customHeight="1" spans="1:6">
      <c r="A127" s="97" t="s">
        <v>326</v>
      </c>
      <c r="B127" s="86" t="s">
        <v>327</v>
      </c>
      <c r="C127" s="87" t="s">
        <v>297</v>
      </c>
      <c r="D127" s="93">
        <v>3</v>
      </c>
      <c r="E127" s="94"/>
      <c r="F127" s="84">
        <f t="shared" si="3"/>
        <v>0</v>
      </c>
    </row>
    <row r="128" ht="30" customHeight="1" spans="1:6">
      <c r="A128" s="97" t="s">
        <v>328</v>
      </c>
      <c r="B128" s="86" t="s">
        <v>329</v>
      </c>
      <c r="C128" s="87" t="s">
        <v>297</v>
      </c>
      <c r="D128" s="93">
        <v>3</v>
      </c>
      <c r="E128" s="94"/>
      <c r="F128" s="84">
        <f t="shared" si="3"/>
        <v>0</v>
      </c>
    </row>
    <row r="129" ht="30" customHeight="1" spans="1:6">
      <c r="A129" s="98" t="s">
        <v>334</v>
      </c>
      <c r="B129" s="99" t="s">
        <v>335</v>
      </c>
      <c r="C129" s="98" t="s">
        <v>297</v>
      </c>
      <c r="D129" s="100">
        <v>100</v>
      </c>
      <c r="E129" s="101"/>
      <c r="F129" s="84">
        <f t="shared" si="3"/>
        <v>0</v>
      </c>
    </row>
    <row r="130" ht="30" customHeight="1" spans="1:6">
      <c r="A130" s="98" t="s">
        <v>330</v>
      </c>
      <c r="B130" s="99" t="s">
        <v>331</v>
      </c>
      <c r="C130" s="98" t="s">
        <v>297</v>
      </c>
      <c r="D130" s="100">
        <v>5</v>
      </c>
      <c r="E130" s="101"/>
      <c r="F130" s="84">
        <f t="shared" si="3"/>
        <v>0</v>
      </c>
    </row>
    <row r="131" ht="30" customHeight="1" spans="1:6">
      <c r="A131" s="104" t="s">
        <v>338</v>
      </c>
      <c r="B131" s="105"/>
      <c r="C131" s="105"/>
      <c r="D131" s="106">
        <f>SUM(F4:F130)</f>
        <v>0</v>
      </c>
      <c r="E131" s="106"/>
      <c r="F131" s="107" t="s">
        <v>149</v>
      </c>
    </row>
    <row r="132" ht="15" spans="1:4">
      <c r="A132" s="66"/>
      <c r="B132" s="66"/>
      <c r="C132" s="66"/>
      <c r="D132" s="66"/>
    </row>
  </sheetData>
  <sheetProtection algorithmName="SHA-512" hashValue="yj3Z6BdjuZPbY+F7eAv49SVZNb4FGmiZkGt3/OxCWGpanONFH12LiHjxosclYeimY9xqKDDbElRMv9Yb5x+HEg==" saltValue="kOw+lepoeNJDRPh2SauP/w==" spinCount="100000" sheet="1" formatColumns="0" formatRows="0" objects="1"/>
  <mergeCells count="3">
    <mergeCell ref="A1:F1"/>
    <mergeCell ref="A131:C131"/>
    <mergeCell ref="D131:E131"/>
  </mergeCells>
  <conditionalFormatting sqref="C15">
    <cfRule type="cellIs" dxfId="0" priority="23" stopIfTrue="1" operator="equal">
      <formula>0</formula>
    </cfRule>
  </conditionalFormatting>
  <conditionalFormatting sqref="B16:C16">
    <cfRule type="cellIs" dxfId="0" priority="22" stopIfTrue="1" operator="equal">
      <formula>0</formula>
    </cfRule>
  </conditionalFormatting>
  <conditionalFormatting sqref="C31">
    <cfRule type="cellIs" dxfId="0" priority="21" stopIfTrue="1" operator="equal">
      <formula>0</formula>
    </cfRule>
  </conditionalFormatting>
  <conditionalFormatting sqref="B32:C32">
    <cfRule type="cellIs" dxfId="0" priority="20" stopIfTrue="1" operator="equal">
      <formula>0</formula>
    </cfRule>
  </conditionalFormatting>
  <conditionalFormatting sqref="C47">
    <cfRule type="cellIs" dxfId="0" priority="19" stopIfTrue="1" operator="equal">
      <formula>0</formula>
    </cfRule>
  </conditionalFormatting>
  <conditionalFormatting sqref="B48:C48">
    <cfRule type="cellIs" dxfId="0" priority="18" stopIfTrue="1" operator="equal">
      <formula>0</formula>
    </cfRule>
  </conditionalFormatting>
  <conditionalFormatting sqref="C63">
    <cfRule type="cellIs" dxfId="0" priority="17" stopIfTrue="1" operator="equal">
      <formula>0</formula>
    </cfRule>
  </conditionalFormatting>
  <conditionalFormatting sqref="B64:C64">
    <cfRule type="cellIs" dxfId="0" priority="16" stopIfTrue="1" operator="equal">
      <formula>0</formula>
    </cfRule>
  </conditionalFormatting>
  <conditionalFormatting sqref="C79">
    <cfRule type="cellIs" dxfId="0" priority="15" stopIfTrue="1" operator="equal">
      <formula>0</formula>
    </cfRule>
  </conditionalFormatting>
  <conditionalFormatting sqref="B80:C80">
    <cfRule type="cellIs" dxfId="0" priority="14" stopIfTrue="1" operator="equal">
      <formula>0</formula>
    </cfRule>
  </conditionalFormatting>
  <conditionalFormatting sqref="C110">
    <cfRule type="cellIs" dxfId="0" priority="11" stopIfTrue="1" operator="equal">
      <formula>0</formula>
    </cfRule>
  </conditionalFormatting>
  <conditionalFormatting sqref="C125">
    <cfRule type="cellIs" dxfId="0" priority="9" stopIfTrue="1" operator="equal">
      <formula>0</formula>
    </cfRule>
  </conditionalFormatting>
  <conditionalFormatting sqref="B126">
    <cfRule type="cellIs" dxfId="0" priority="1" stopIfTrue="1" operator="equal">
      <formula>0</formula>
    </cfRule>
  </conditionalFormatting>
  <conditionalFormatting sqref="B81 B111:C111">
    <cfRule type="cellIs" dxfId="0" priority="3" stopIfTrue="1" operator="equal">
      <formula>0</formula>
    </cfRule>
  </conditionalFormatting>
  <printOptions horizontalCentered="1"/>
  <pageMargins left="0.472222222222222" right="0.472222222222222" top="0.472222222222222" bottom="0.472222222222222" header="0.472222222222222" footer="0.472222222222222"/>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0"/>
  <sheetViews>
    <sheetView view="pageBreakPreview" zoomScaleNormal="100" workbookViewId="0">
      <selection activeCell="B2" sqref="B2"/>
    </sheetView>
  </sheetViews>
  <sheetFormatPr defaultColWidth="10" defaultRowHeight="12.75" outlineLevelCol="5"/>
  <cols>
    <col min="1" max="1" width="8.5" style="57" customWidth="1"/>
    <col min="2" max="2" width="38.75" style="57" customWidth="1"/>
    <col min="3" max="3" width="7.5" style="57" customWidth="1"/>
    <col min="4" max="4" width="11.25" style="57" customWidth="1"/>
    <col min="5" max="5" width="13.125" style="58" customWidth="1"/>
    <col min="6" max="6" width="16" style="59" customWidth="1"/>
    <col min="7" max="16384" width="10" style="57"/>
  </cols>
  <sheetData>
    <row r="1" ht="42" customHeight="1" spans="1:6">
      <c r="A1" s="35" t="s">
        <v>339</v>
      </c>
      <c r="B1" s="35"/>
      <c r="C1" s="35"/>
      <c r="D1" s="35"/>
      <c r="E1" s="35"/>
      <c r="F1" s="35"/>
    </row>
    <row r="2" s="29" customFormat="1" ht="24" customHeight="1" spans="1:6">
      <c r="A2" s="36" t="str">
        <f>汇总表!A2</f>
        <v>项目名称：2026-2028年南京市江宁区域内普通国省道综合养护项目</v>
      </c>
      <c r="B2" s="36"/>
      <c r="C2" s="36"/>
      <c r="D2" s="36"/>
      <c r="E2" s="37"/>
      <c r="F2" s="38" t="s">
        <v>26</v>
      </c>
    </row>
    <row r="3" s="56" customFormat="1" ht="30" customHeight="1" spans="1:6">
      <c r="A3" s="39" t="s">
        <v>127</v>
      </c>
      <c r="B3" s="40" t="s">
        <v>128</v>
      </c>
      <c r="C3" s="40" t="s">
        <v>129</v>
      </c>
      <c r="D3" s="41" t="s">
        <v>130</v>
      </c>
      <c r="E3" s="42" t="s">
        <v>131</v>
      </c>
      <c r="F3" s="43" t="s">
        <v>132</v>
      </c>
    </row>
    <row r="4" s="56" customFormat="1" ht="30" customHeight="1" spans="1:6">
      <c r="A4" s="39">
        <v>1</v>
      </c>
      <c r="B4" s="44" t="s">
        <v>110</v>
      </c>
      <c r="C4" s="45"/>
      <c r="D4" s="45"/>
      <c r="E4" s="45"/>
      <c r="F4" s="43"/>
    </row>
    <row r="5" ht="30" customHeight="1" spans="1:6">
      <c r="A5" s="46" t="s">
        <v>340</v>
      </c>
      <c r="B5" s="47" t="s">
        <v>341</v>
      </c>
      <c r="C5" s="45"/>
      <c r="D5" s="48"/>
      <c r="E5" s="48"/>
      <c r="F5" s="16" t="str">
        <f t="shared" ref="F5:F68" si="0">IF(D5="","",ROUND(D5*E5,2))</f>
        <v/>
      </c>
    </row>
    <row r="6" ht="30" customHeight="1" spans="1:6">
      <c r="A6" s="51" t="s">
        <v>153</v>
      </c>
      <c r="B6" s="47" t="s">
        <v>342</v>
      </c>
      <c r="C6" s="45" t="s">
        <v>343</v>
      </c>
      <c r="D6" s="48">
        <v>9722</v>
      </c>
      <c r="E6" s="49"/>
      <c r="F6" s="16">
        <f t="shared" si="0"/>
        <v>0</v>
      </c>
    </row>
    <row r="7" ht="30" customHeight="1" spans="1:6">
      <c r="A7" s="51" t="s">
        <v>156</v>
      </c>
      <c r="B7" s="47" t="s">
        <v>344</v>
      </c>
      <c r="C7" s="45" t="s">
        <v>343</v>
      </c>
      <c r="D7" s="48">
        <v>10099</v>
      </c>
      <c r="E7" s="49"/>
      <c r="F7" s="16">
        <f t="shared" si="0"/>
        <v>0</v>
      </c>
    </row>
    <row r="8" ht="30" customHeight="1" spans="1:6">
      <c r="A8" s="46" t="s">
        <v>345</v>
      </c>
      <c r="B8" s="47" t="s">
        <v>346</v>
      </c>
      <c r="C8" s="45"/>
      <c r="D8" s="48"/>
      <c r="E8" s="49"/>
      <c r="F8" s="16" t="str">
        <f t="shared" si="0"/>
        <v/>
      </c>
    </row>
    <row r="9" ht="30" customHeight="1" spans="1:6">
      <c r="A9" s="51" t="s">
        <v>153</v>
      </c>
      <c r="B9" s="47" t="s">
        <v>347</v>
      </c>
      <c r="C9" s="45" t="s">
        <v>343</v>
      </c>
      <c r="D9" s="48">
        <v>13420</v>
      </c>
      <c r="E9" s="49"/>
      <c r="F9" s="16">
        <f t="shared" si="0"/>
        <v>0</v>
      </c>
    </row>
    <row r="10" ht="30" customHeight="1" spans="1:6">
      <c r="A10" s="51" t="s">
        <v>156</v>
      </c>
      <c r="B10" s="47" t="s">
        <v>348</v>
      </c>
      <c r="C10" s="45" t="s">
        <v>135</v>
      </c>
      <c r="D10" s="48">
        <v>66641</v>
      </c>
      <c r="E10" s="49"/>
      <c r="F10" s="16">
        <f t="shared" si="0"/>
        <v>0</v>
      </c>
    </row>
    <row r="11" ht="30" customHeight="1" spans="1:6">
      <c r="A11" s="46" t="s">
        <v>349</v>
      </c>
      <c r="B11" s="50" t="s">
        <v>350</v>
      </c>
      <c r="C11" s="45" t="s">
        <v>135</v>
      </c>
      <c r="D11" s="48">
        <v>27928</v>
      </c>
      <c r="E11" s="49"/>
      <c r="F11" s="16">
        <f t="shared" si="0"/>
        <v>0</v>
      </c>
    </row>
    <row r="12" ht="30" customHeight="1" spans="1:6">
      <c r="A12" s="46" t="s">
        <v>351</v>
      </c>
      <c r="B12" s="60" t="s">
        <v>352</v>
      </c>
      <c r="C12" s="61" t="s">
        <v>343</v>
      </c>
      <c r="D12" s="48">
        <v>8175</v>
      </c>
      <c r="E12" s="49"/>
      <c r="F12" s="16">
        <f t="shared" si="0"/>
        <v>0</v>
      </c>
    </row>
    <row r="13" ht="30" customHeight="1" spans="1:6">
      <c r="A13" s="46" t="s">
        <v>353</v>
      </c>
      <c r="B13" s="60" t="s">
        <v>354</v>
      </c>
      <c r="C13" s="45" t="s">
        <v>222</v>
      </c>
      <c r="D13" s="62">
        <v>150</v>
      </c>
      <c r="E13" s="49"/>
      <c r="F13" s="16">
        <f t="shared" si="0"/>
        <v>0</v>
      </c>
    </row>
    <row r="14" ht="30" customHeight="1" spans="1:6">
      <c r="A14" s="46" t="s">
        <v>355</v>
      </c>
      <c r="B14" s="60" t="s">
        <v>356</v>
      </c>
      <c r="C14" s="45"/>
      <c r="D14" s="62"/>
      <c r="E14" s="49"/>
      <c r="F14" s="16" t="str">
        <f t="shared" si="0"/>
        <v/>
      </c>
    </row>
    <row r="15" ht="30" customHeight="1" spans="1:6">
      <c r="A15" s="63" t="s">
        <v>153</v>
      </c>
      <c r="B15" s="60" t="s">
        <v>357</v>
      </c>
      <c r="C15" s="61" t="s">
        <v>343</v>
      </c>
      <c r="D15" s="48">
        <v>12</v>
      </c>
      <c r="E15" s="49"/>
      <c r="F15" s="16">
        <f t="shared" si="0"/>
        <v>0</v>
      </c>
    </row>
    <row r="16" ht="30" customHeight="1" spans="1:6">
      <c r="A16" s="63" t="s">
        <v>156</v>
      </c>
      <c r="B16" s="60" t="s">
        <v>358</v>
      </c>
      <c r="C16" s="61" t="s">
        <v>343</v>
      </c>
      <c r="D16" s="48">
        <v>16</v>
      </c>
      <c r="E16" s="49"/>
      <c r="F16" s="16">
        <f t="shared" si="0"/>
        <v>0</v>
      </c>
    </row>
    <row r="17" ht="30" customHeight="1" spans="1:6">
      <c r="A17" s="63" t="s">
        <v>158</v>
      </c>
      <c r="B17" s="47" t="s">
        <v>359</v>
      </c>
      <c r="C17" s="61" t="s">
        <v>343</v>
      </c>
      <c r="D17" s="48">
        <v>30</v>
      </c>
      <c r="E17" s="49"/>
      <c r="F17" s="16">
        <f t="shared" si="0"/>
        <v>0</v>
      </c>
    </row>
    <row r="18" ht="30" customHeight="1" spans="1:6">
      <c r="A18" s="63" t="s">
        <v>191</v>
      </c>
      <c r="B18" s="47" t="s">
        <v>360</v>
      </c>
      <c r="C18" s="61" t="s">
        <v>343</v>
      </c>
      <c r="D18" s="48">
        <v>30</v>
      </c>
      <c r="E18" s="49"/>
      <c r="F18" s="16">
        <f t="shared" si="0"/>
        <v>0</v>
      </c>
    </row>
    <row r="19" ht="30" customHeight="1" spans="1:6">
      <c r="A19" s="39">
        <v>2</v>
      </c>
      <c r="B19" s="44" t="s">
        <v>114</v>
      </c>
      <c r="C19" s="45"/>
      <c r="D19" s="48"/>
      <c r="E19" s="49"/>
      <c r="F19" s="16" t="str">
        <f t="shared" si="0"/>
        <v/>
      </c>
    </row>
    <row r="20" ht="30" customHeight="1" spans="1:6">
      <c r="A20" s="46" t="s">
        <v>340</v>
      </c>
      <c r="B20" s="47" t="s">
        <v>341</v>
      </c>
      <c r="C20" s="45"/>
      <c r="D20" s="48"/>
      <c r="E20" s="49"/>
      <c r="F20" s="16" t="str">
        <f t="shared" si="0"/>
        <v/>
      </c>
    </row>
    <row r="21" ht="30" customHeight="1" spans="1:6">
      <c r="A21" s="51" t="s">
        <v>153</v>
      </c>
      <c r="B21" s="47" t="s">
        <v>342</v>
      </c>
      <c r="C21" s="45" t="s">
        <v>343</v>
      </c>
      <c r="D21" s="48">
        <v>1737</v>
      </c>
      <c r="E21" s="49"/>
      <c r="F21" s="16">
        <f t="shared" si="0"/>
        <v>0</v>
      </c>
    </row>
    <row r="22" ht="30" customHeight="1" spans="1:6">
      <c r="A22" s="51" t="s">
        <v>156</v>
      </c>
      <c r="B22" s="47" t="s">
        <v>344</v>
      </c>
      <c r="C22" s="45" t="s">
        <v>343</v>
      </c>
      <c r="D22" s="48">
        <v>1805</v>
      </c>
      <c r="E22" s="49"/>
      <c r="F22" s="16">
        <f t="shared" si="0"/>
        <v>0</v>
      </c>
    </row>
    <row r="23" ht="30" customHeight="1" spans="1:6">
      <c r="A23" s="46" t="s">
        <v>345</v>
      </c>
      <c r="B23" s="47" t="s">
        <v>346</v>
      </c>
      <c r="C23" s="45"/>
      <c r="D23" s="48"/>
      <c r="E23" s="49"/>
      <c r="F23" s="16" t="str">
        <f t="shared" si="0"/>
        <v/>
      </c>
    </row>
    <row r="24" ht="30" customHeight="1" spans="1:6">
      <c r="A24" s="51" t="s">
        <v>153</v>
      </c>
      <c r="B24" s="47" t="s">
        <v>347</v>
      </c>
      <c r="C24" s="45" t="s">
        <v>343</v>
      </c>
      <c r="D24" s="48">
        <v>5379</v>
      </c>
      <c r="E24" s="49"/>
      <c r="F24" s="16">
        <f t="shared" si="0"/>
        <v>0</v>
      </c>
    </row>
    <row r="25" ht="30" customHeight="1" spans="1:6">
      <c r="A25" s="51" t="s">
        <v>156</v>
      </c>
      <c r="B25" s="47" t="s">
        <v>348</v>
      </c>
      <c r="C25" s="45" t="s">
        <v>135</v>
      </c>
      <c r="D25" s="48">
        <v>37308</v>
      </c>
      <c r="E25" s="49"/>
      <c r="F25" s="16">
        <f t="shared" si="0"/>
        <v>0</v>
      </c>
    </row>
    <row r="26" ht="30" customHeight="1" spans="1:6">
      <c r="A26" s="46" t="s">
        <v>349</v>
      </c>
      <c r="B26" s="50" t="s">
        <v>350</v>
      </c>
      <c r="C26" s="45" t="s">
        <v>135</v>
      </c>
      <c r="D26" s="48">
        <v>22021</v>
      </c>
      <c r="E26" s="49"/>
      <c r="F26" s="16">
        <f t="shared" si="0"/>
        <v>0</v>
      </c>
    </row>
    <row r="27" ht="30" customHeight="1" spans="1:6">
      <c r="A27" s="46" t="s">
        <v>351</v>
      </c>
      <c r="B27" s="60" t="s">
        <v>352</v>
      </c>
      <c r="C27" s="61" t="s">
        <v>343</v>
      </c>
      <c r="D27" s="48">
        <v>1464</v>
      </c>
      <c r="E27" s="49"/>
      <c r="F27" s="16">
        <f t="shared" si="0"/>
        <v>0</v>
      </c>
    </row>
    <row r="28" ht="30" customHeight="1" spans="1:6">
      <c r="A28" s="46" t="s">
        <v>353</v>
      </c>
      <c r="B28" s="60" t="s">
        <v>354</v>
      </c>
      <c r="C28" s="45" t="s">
        <v>222</v>
      </c>
      <c r="D28" s="62">
        <v>130</v>
      </c>
      <c r="E28" s="49"/>
      <c r="F28" s="16">
        <f t="shared" si="0"/>
        <v>0</v>
      </c>
    </row>
    <row r="29" ht="30" customHeight="1" spans="1:6">
      <c r="A29" s="46" t="s">
        <v>355</v>
      </c>
      <c r="B29" s="60" t="s">
        <v>356</v>
      </c>
      <c r="C29" s="45"/>
      <c r="D29" s="62"/>
      <c r="E29" s="49"/>
      <c r="F29" s="16" t="str">
        <f t="shared" si="0"/>
        <v/>
      </c>
    </row>
    <row r="30" ht="30" customHeight="1" spans="1:6">
      <c r="A30" s="63" t="s">
        <v>153</v>
      </c>
      <c r="B30" s="60" t="s">
        <v>357</v>
      </c>
      <c r="C30" s="61" t="s">
        <v>343</v>
      </c>
      <c r="D30" s="48">
        <v>15</v>
      </c>
      <c r="E30" s="49"/>
      <c r="F30" s="16">
        <f t="shared" si="0"/>
        <v>0</v>
      </c>
    </row>
    <row r="31" ht="30" customHeight="1" spans="1:6">
      <c r="A31" s="63" t="s">
        <v>156</v>
      </c>
      <c r="B31" s="60" t="s">
        <v>358</v>
      </c>
      <c r="C31" s="61" t="s">
        <v>343</v>
      </c>
      <c r="D31" s="48">
        <v>20</v>
      </c>
      <c r="E31" s="49"/>
      <c r="F31" s="16">
        <f t="shared" si="0"/>
        <v>0</v>
      </c>
    </row>
    <row r="32" ht="30" customHeight="1" spans="1:6">
      <c r="A32" s="63" t="s">
        <v>158</v>
      </c>
      <c r="B32" s="47" t="s">
        <v>359</v>
      </c>
      <c r="C32" s="61" t="s">
        <v>343</v>
      </c>
      <c r="D32" s="48">
        <v>30</v>
      </c>
      <c r="E32" s="49"/>
      <c r="F32" s="16">
        <f t="shared" si="0"/>
        <v>0</v>
      </c>
    </row>
    <row r="33" ht="30" customHeight="1" spans="1:6">
      <c r="A33" s="63" t="s">
        <v>191</v>
      </c>
      <c r="B33" s="47" t="s">
        <v>360</v>
      </c>
      <c r="C33" s="61" t="s">
        <v>343</v>
      </c>
      <c r="D33" s="48">
        <v>34</v>
      </c>
      <c r="E33" s="49"/>
      <c r="F33" s="16">
        <f t="shared" si="0"/>
        <v>0</v>
      </c>
    </row>
    <row r="34" ht="30" customHeight="1" spans="1:6">
      <c r="A34" s="39">
        <v>3</v>
      </c>
      <c r="B34" s="44" t="s">
        <v>117</v>
      </c>
      <c r="C34" s="45"/>
      <c r="D34" s="48"/>
      <c r="E34" s="49"/>
      <c r="F34" s="16" t="str">
        <f t="shared" si="0"/>
        <v/>
      </c>
    </row>
    <row r="35" ht="30" customHeight="1" spans="1:6">
      <c r="A35" s="46" t="s">
        <v>340</v>
      </c>
      <c r="B35" s="47" t="s">
        <v>341</v>
      </c>
      <c r="C35" s="45"/>
      <c r="D35" s="48"/>
      <c r="E35" s="49"/>
      <c r="F35" s="16" t="str">
        <f t="shared" si="0"/>
        <v/>
      </c>
    </row>
    <row r="36" ht="30" customHeight="1" spans="1:6">
      <c r="A36" s="51" t="s">
        <v>153</v>
      </c>
      <c r="B36" s="47" t="s">
        <v>342</v>
      </c>
      <c r="C36" s="45" t="s">
        <v>343</v>
      </c>
      <c r="D36" s="48">
        <v>3481</v>
      </c>
      <c r="E36" s="49"/>
      <c r="F36" s="16">
        <f t="shared" si="0"/>
        <v>0</v>
      </c>
    </row>
    <row r="37" ht="30" customHeight="1" spans="1:6">
      <c r="A37" s="51" t="s">
        <v>156</v>
      </c>
      <c r="B37" s="47" t="s">
        <v>344</v>
      </c>
      <c r="C37" s="45" t="s">
        <v>343</v>
      </c>
      <c r="D37" s="48">
        <v>3616</v>
      </c>
      <c r="E37" s="49"/>
      <c r="F37" s="16">
        <f t="shared" si="0"/>
        <v>0</v>
      </c>
    </row>
    <row r="38" ht="30" customHeight="1" spans="1:6">
      <c r="A38" s="46" t="s">
        <v>345</v>
      </c>
      <c r="B38" s="47" t="s">
        <v>346</v>
      </c>
      <c r="C38" s="45"/>
      <c r="D38" s="48"/>
      <c r="E38" s="49"/>
      <c r="F38" s="16" t="str">
        <f t="shared" si="0"/>
        <v/>
      </c>
    </row>
    <row r="39" ht="30" customHeight="1" spans="1:6">
      <c r="A39" s="51" t="s">
        <v>153</v>
      </c>
      <c r="B39" s="47" t="s">
        <v>347</v>
      </c>
      <c r="C39" s="45" t="s">
        <v>343</v>
      </c>
      <c r="D39" s="48">
        <v>3391</v>
      </c>
      <c r="E39" s="49"/>
      <c r="F39" s="16">
        <f t="shared" si="0"/>
        <v>0</v>
      </c>
    </row>
    <row r="40" ht="30" customHeight="1" spans="1:6">
      <c r="A40" s="51" t="s">
        <v>156</v>
      </c>
      <c r="B40" s="47" t="s">
        <v>348</v>
      </c>
      <c r="C40" s="45" t="s">
        <v>135</v>
      </c>
      <c r="D40" s="48">
        <v>4956</v>
      </c>
      <c r="E40" s="49"/>
      <c r="F40" s="16">
        <f t="shared" si="0"/>
        <v>0</v>
      </c>
    </row>
    <row r="41" ht="30" customHeight="1" spans="1:6">
      <c r="A41" s="46" t="s">
        <v>351</v>
      </c>
      <c r="B41" s="60" t="s">
        <v>352</v>
      </c>
      <c r="C41" s="61" t="s">
        <v>343</v>
      </c>
      <c r="D41" s="48">
        <v>2716</v>
      </c>
      <c r="E41" s="49"/>
      <c r="F41" s="16">
        <f t="shared" si="0"/>
        <v>0</v>
      </c>
    </row>
    <row r="42" ht="30" customHeight="1" spans="1:6">
      <c r="A42" s="46" t="s">
        <v>353</v>
      </c>
      <c r="B42" s="60" t="s">
        <v>354</v>
      </c>
      <c r="C42" s="45" t="s">
        <v>222</v>
      </c>
      <c r="D42" s="62">
        <v>45</v>
      </c>
      <c r="E42" s="49"/>
      <c r="F42" s="16">
        <f t="shared" si="0"/>
        <v>0</v>
      </c>
    </row>
    <row r="43" ht="30" customHeight="1" spans="1:6">
      <c r="A43" s="46" t="s">
        <v>355</v>
      </c>
      <c r="B43" s="60" t="s">
        <v>356</v>
      </c>
      <c r="C43" s="45"/>
      <c r="D43" s="62"/>
      <c r="E43" s="49"/>
      <c r="F43" s="16" t="str">
        <f t="shared" si="0"/>
        <v/>
      </c>
    </row>
    <row r="44" ht="30" customHeight="1" spans="1:6">
      <c r="A44" s="63" t="s">
        <v>153</v>
      </c>
      <c r="B44" s="60" t="s">
        <v>357</v>
      </c>
      <c r="C44" s="61" t="s">
        <v>343</v>
      </c>
      <c r="D44" s="48">
        <v>10</v>
      </c>
      <c r="E44" s="49"/>
      <c r="F44" s="16">
        <f t="shared" si="0"/>
        <v>0</v>
      </c>
    </row>
    <row r="45" ht="30" customHeight="1" spans="1:6">
      <c r="A45" s="63" t="s">
        <v>156</v>
      </c>
      <c r="B45" s="60" t="s">
        <v>358</v>
      </c>
      <c r="C45" s="61" t="s">
        <v>343</v>
      </c>
      <c r="D45" s="48">
        <v>15</v>
      </c>
      <c r="E45" s="49"/>
      <c r="F45" s="16">
        <f t="shared" si="0"/>
        <v>0</v>
      </c>
    </row>
    <row r="46" ht="30" customHeight="1" spans="1:6">
      <c r="A46" s="63" t="s">
        <v>158</v>
      </c>
      <c r="B46" s="47" t="s">
        <v>359</v>
      </c>
      <c r="C46" s="61" t="s">
        <v>343</v>
      </c>
      <c r="D46" s="48">
        <v>12</v>
      </c>
      <c r="E46" s="49"/>
      <c r="F46" s="16">
        <f t="shared" si="0"/>
        <v>0</v>
      </c>
    </row>
    <row r="47" ht="30" customHeight="1" spans="1:6">
      <c r="A47" s="63" t="s">
        <v>191</v>
      </c>
      <c r="B47" s="47" t="s">
        <v>360</v>
      </c>
      <c r="C47" s="61" t="s">
        <v>343</v>
      </c>
      <c r="D47" s="48">
        <v>16</v>
      </c>
      <c r="E47" s="49"/>
      <c r="F47" s="16">
        <f t="shared" si="0"/>
        <v>0</v>
      </c>
    </row>
    <row r="48" ht="30" customHeight="1" spans="1:6">
      <c r="A48" s="39">
        <v>4</v>
      </c>
      <c r="B48" s="44" t="s">
        <v>118</v>
      </c>
      <c r="C48" s="45"/>
      <c r="D48" s="48"/>
      <c r="E48" s="49"/>
      <c r="F48" s="16" t="str">
        <f t="shared" si="0"/>
        <v/>
      </c>
    </row>
    <row r="49" ht="30" customHeight="1" spans="1:6">
      <c r="A49" s="46" t="s">
        <v>340</v>
      </c>
      <c r="B49" s="47" t="s">
        <v>341</v>
      </c>
      <c r="C49" s="45"/>
      <c r="D49" s="48"/>
      <c r="E49" s="49"/>
      <c r="F49" s="16" t="str">
        <f t="shared" si="0"/>
        <v/>
      </c>
    </row>
    <row r="50" ht="30" customHeight="1" spans="1:6">
      <c r="A50" s="51" t="s">
        <v>153</v>
      </c>
      <c r="B50" s="47" t="s">
        <v>342</v>
      </c>
      <c r="C50" s="45" t="s">
        <v>343</v>
      </c>
      <c r="D50" s="48">
        <v>1180</v>
      </c>
      <c r="E50" s="49"/>
      <c r="F50" s="16">
        <f t="shared" si="0"/>
        <v>0</v>
      </c>
    </row>
    <row r="51" ht="30" customHeight="1" spans="1:6">
      <c r="A51" s="51" t="s">
        <v>156</v>
      </c>
      <c r="B51" s="47" t="s">
        <v>344</v>
      </c>
      <c r="C51" s="45" t="s">
        <v>343</v>
      </c>
      <c r="D51" s="48">
        <v>1200</v>
      </c>
      <c r="E51" s="49"/>
      <c r="F51" s="16">
        <f t="shared" si="0"/>
        <v>0</v>
      </c>
    </row>
    <row r="52" ht="30" customHeight="1" spans="1:6">
      <c r="A52" s="46" t="s">
        <v>345</v>
      </c>
      <c r="B52" s="47" t="s">
        <v>346</v>
      </c>
      <c r="C52" s="45"/>
      <c r="D52" s="48"/>
      <c r="E52" s="49"/>
      <c r="F52" s="16" t="str">
        <f t="shared" si="0"/>
        <v/>
      </c>
    </row>
    <row r="53" ht="30" customHeight="1" spans="1:6">
      <c r="A53" s="51" t="s">
        <v>153</v>
      </c>
      <c r="B53" s="47" t="s">
        <v>347</v>
      </c>
      <c r="C53" s="45" t="s">
        <v>343</v>
      </c>
      <c r="D53" s="48">
        <v>1709</v>
      </c>
      <c r="E53" s="49"/>
      <c r="F53" s="16">
        <f t="shared" si="0"/>
        <v>0</v>
      </c>
    </row>
    <row r="54" ht="30" customHeight="1" spans="1:6">
      <c r="A54" s="51" t="s">
        <v>156</v>
      </c>
      <c r="B54" s="47" t="s">
        <v>348</v>
      </c>
      <c r="C54" s="45" t="s">
        <v>135</v>
      </c>
      <c r="D54" s="48">
        <v>1395</v>
      </c>
      <c r="E54" s="49"/>
      <c r="F54" s="16">
        <f t="shared" si="0"/>
        <v>0</v>
      </c>
    </row>
    <row r="55" ht="30" customHeight="1" spans="1:6">
      <c r="A55" s="46" t="s">
        <v>351</v>
      </c>
      <c r="B55" s="60" t="s">
        <v>352</v>
      </c>
      <c r="C55" s="61" t="s">
        <v>343</v>
      </c>
      <c r="D55" s="48">
        <v>1180</v>
      </c>
      <c r="E55" s="49"/>
      <c r="F55" s="16">
        <f t="shared" si="0"/>
        <v>0</v>
      </c>
    </row>
    <row r="56" ht="30" customHeight="1" spans="1:6">
      <c r="A56" s="46" t="s">
        <v>353</v>
      </c>
      <c r="B56" s="60" t="s">
        <v>354</v>
      </c>
      <c r="C56" s="45" t="s">
        <v>222</v>
      </c>
      <c r="D56" s="62">
        <v>20</v>
      </c>
      <c r="E56" s="49"/>
      <c r="F56" s="16">
        <f t="shared" si="0"/>
        <v>0</v>
      </c>
    </row>
    <row r="57" ht="30" customHeight="1" spans="1:6">
      <c r="A57" s="46" t="s">
        <v>355</v>
      </c>
      <c r="B57" s="60" t="s">
        <v>356</v>
      </c>
      <c r="C57" s="45"/>
      <c r="D57" s="62"/>
      <c r="E57" s="49"/>
      <c r="F57" s="16" t="str">
        <f t="shared" si="0"/>
        <v/>
      </c>
    </row>
    <row r="58" ht="30" customHeight="1" spans="1:6">
      <c r="A58" s="63" t="s">
        <v>153</v>
      </c>
      <c r="B58" s="60" t="s">
        <v>357</v>
      </c>
      <c r="C58" s="61" t="s">
        <v>343</v>
      </c>
      <c r="D58" s="48">
        <v>8</v>
      </c>
      <c r="E58" s="49"/>
      <c r="F58" s="16">
        <f t="shared" si="0"/>
        <v>0</v>
      </c>
    </row>
    <row r="59" ht="30" customHeight="1" spans="1:6">
      <c r="A59" s="63" t="s">
        <v>156</v>
      </c>
      <c r="B59" s="60" t="s">
        <v>358</v>
      </c>
      <c r="C59" s="61" t="s">
        <v>343</v>
      </c>
      <c r="D59" s="48">
        <v>20</v>
      </c>
      <c r="E59" s="49"/>
      <c r="F59" s="16">
        <f t="shared" si="0"/>
        <v>0</v>
      </c>
    </row>
    <row r="60" ht="30" customHeight="1" spans="1:6">
      <c r="A60" s="63" t="s">
        <v>158</v>
      </c>
      <c r="B60" s="47" t="s">
        <v>359</v>
      </c>
      <c r="C60" s="61" t="s">
        <v>343</v>
      </c>
      <c r="D60" s="48">
        <v>20</v>
      </c>
      <c r="E60" s="49"/>
      <c r="F60" s="16">
        <f t="shared" si="0"/>
        <v>0</v>
      </c>
    </row>
    <row r="61" ht="30" customHeight="1" spans="1:6">
      <c r="A61" s="63" t="s">
        <v>191</v>
      </c>
      <c r="B61" s="47" t="s">
        <v>360</v>
      </c>
      <c r="C61" s="61" t="s">
        <v>343</v>
      </c>
      <c r="D61" s="48">
        <v>24</v>
      </c>
      <c r="E61" s="49"/>
      <c r="F61" s="16">
        <f t="shared" si="0"/>
        <v>0</v>
      </c>
    </row>
    <row r="62" ht="30" customHeight="1" spans="1:6">
      <c r="A62" s="39">
        <v>5</v>
      </c>
      <c r="B62" s="44" t="s">
        <v>119</v>
      </c>
      <c r="C62" s="45"/>
      <c r="D62" s="48"/>
      <c r="E62" s="49"/>
      <c r="F62" s="16" t="str">
        <f t="shared" si="0"/>
        <v/>
      </c>
    </row>
    <row r="63" ht="30" customHeight="1" spans="1:6">
      <c r="A63" s="46" t="s">
        <v>340</v>
      </c>
      <c r="B63" s="47" t="s">
        <v>341</v>
      </c>
      <c r="C63" s="45"/>
      <c r="D63" s="48"/>
      <c r="E63" s="49"/>
      <c r="F63" s="16" t="str">
        <f t="shared" si="0"/>
        <v/>
      </c>
    </row>
    <row r="64" ht="30" customHeight="1" spans="1:6">
      <c r="A64" s="51" t="s">
        <v>153</v>
      </c>
      <c r="B64" s="47" t="s">
        <v>342</v>
      </c>
      <c r="C64" s="45" t="s">
        <v>343</v>
      </c>
      <c r="D64" s="48">
        <v>9544</v>
      </c>
      <c r="E64" s="49"/>
      <c r="F64" s="16">
        <f t="shared" si="0"/>
        <v>0</v>
      </c>
    </row>
    <row r="65" ht="30" customHeight="1" spans="1:6">
      <c r="A65" s="51" t="s">
        <v>156</v>
      </c>
      <c r="B65" s="47" t="s">
        <v>344</v>
      </c>
      <c r="C65" s="45" t="s">
        <v>343</v>
      </c>
      <c r="D65" s="48">
        <v>9939</v>
      </c>
      <c r="E65" s="49"/>
      <c r="F65" s="16">
        <f t="shared" si="0"/>
        <v>0</v>
      </c>
    </row>
    <row r="66" ht="30" customHeight="1" spans="1:6">
      <c r="A66" s="46" t="s">
        <v>345</v>
      </c>
      <c r="B66" s="47" t="s">
        <v>346</v>
      </c>
      <c r="C66" s="45"/>
      <c r="D66" s="48"/>
      <c r="E66" s="49"/>
      <c r="F66" s="16" t="str">
        <f t="shared" si="0"/>
        <v/>
      </c>
    </row>
    <row r="67" ht="30" customHeight="1" spans="1:6">
      <c r="A67" s="51" t="s">
        <v>153</v>
      </c>
      <c r="B67" s="47" t="s">
        <v>347</v>
      </c>
      <c r="C67" s="45" t="s">
        <v>343</v>
      </c>
      <c r="D67" s="48">
        <v>23066</v>
      </c>
      <c r="E67" s="49"/>
      <c r="F67" s="16">
        <f t="shared" si="0"/>
        <v>0</v>
      </c>
    </row>
    <row r="68" ht="30" customHeight="1" spans="1:6">
      <c r="A68" s="46" t="s">
        <v>349</v>
      </c>
      <c r="B68" s="50" t="s">
        <v>350</v>
      </c>
      <c r="C68" s="45" t="s">
        <v>135</v>
      </c>
      <c r="D68" s="48">
        <v>26616</v>
      </c>
      <c r="E68" s="49"/>
      <c r="F68" s="16">
        <f t="shared" si="0"/>
        <v>0</v>
      </c>
    </row>
    <row r="69" ht="30" customHeight="1" spans="1:6">
      <c r="A69" s="46" t="s">
        <v>351</v>
      </c>
      <c r="B69" s="60" t="s">
        <v>352</v>
      </c>
      <c r="C69" s="61" t="s">
        <v>343</v>
      </c>
      <c r="D69" s="48">
        <v>8045</v>
      </c>
      <c r="E69" s="49"/>
      <c r="F69" s="16">
        <f t="shared" ref="F69:F119" si="1">IF(D69="","",ROUND(D69*E69,2))</f>
        <v>0</v>
      </c>
    </row>
    <row r="70" ht="30" customHeight="1" spans="1:6">
      <c r="A70" s="46" t="s">
        <v>353</v>
      </c>
      <c r="B70" s="60" t="s">
        <v>354</v>
      </c>
      <c r="C70" s="45" t="s">
        <v>222</v>
      </c>
      <c r="D70" s="62">
        <v>120</v>
      </c>
      <c r="E70" s="49"/>
      <c r="F70" s="16">
        <f t="shared" si="1"/>
        <v>0</v>
      </c>
    </row>
    <row r="71" ht="30" customHeight="1" spans="1:6">
      <c r="A71" s="46" t="s">
        <v>355</v>
      </c>
      <c r="B71" s="60" t="s">
        <v>356</v>
      </c>
      <c r="C71" s="45"/>
      <c r="D71" s="62"/>
      <c r="E71" s="49"/>
      <c r="F71" s="16" t="str">
        <f t="shared" si="1"/>
        <v/>
      </c>
    </row>
    <row r="72" ht="30" customHeight="1" spans="1:6">
      <c r="A72" s="63" t="s">
        <v>153</v>
      </c>
      <c r="B72" s="60" t="s">
        <v>357</v>
      </c>
      <c r="C72" s="61" t="s">
        <v>343</v>
      </c>
      <c r="D72" s="48">
        <v>12</v>
      </c>
      <c r="E72" s="49"/>
      <c r="F72" s="16">
        <f t="shared" si="1"/>
        <v>0</v>
      </c>
    </row>
    <row r="73" ht="30" customHeight="1" spans="1:6">
      <c r="A73" s="63" t="s">
        <v>156</v>
      </c>
      <c r="B73" s="60" t="s">
        <v>358</v>
      </c>
      <c r="C73" s="61" t="s">
        <v>343</v>
      </c>
      <c r="D73" s="48">
        <v>10</v>
      </c>
      <c r="E73" s="49"/>
      <c r="F73" s="16">
        <f t="shared" si="1"/>
        <v>0</v>
      </c>
    </row>
    <row r="74" ht="30" customHeight="1" spans="1:6">
      <c r="A74" s="63" t="s">
        <v>158</v>
      </c>
      <c r="B74" s="47" t="s">
        <v>359</v>
      </c>
      <c r="C74" s="61" t="s">
        <v>343</v>
      </c>
      <c r="D74" s="48">
        <v>40</v>
      </c>
      <c r="E74" s="49"/>
      <c r="F74" s="16">
        <f t="shared" si="1"/>
        <v>0</v>
      </c>
    </row>
    <row r="75" ht="30" customHeight="1" spans="1:6">
      <c r="A75" s="63" t="s">
        <v>191</v>
      </c>
      <c r="B75" s="47" t="s">
        <v>360</v>
      </c>
      <c r="C75" s="61" t="s">
        <v>343</v>
      </c>
      <c r="D75" s="48">
        <v>43</v>
      </c>
      <c r="E75" s="49"/>
      <c r="F75" s="16">
        <f t="shared" si="1"/>
        <v>0</v>
      </c>
    </row>
    <row r="76" ht="30" customHeight="1" spans="1:6">
      <c r="A76" s="39">
        <v>6</v>
      </c>
      <c r="B76" s="44" t="s">
        <v>120</v>
      </c>
      <c r="C76" s="45"/>
      <c r="D76" s="48"/>
      <c r="E76" s="49"/>
      <c r="F76" s="16" t="str">
        <f t="shared" si="1"/>
        <v/>
      </c>
    </row>
    <row r="77" ht="30" customHeight="1" spans="1:6">
      <c r="A77" s="46" t="s">
        <v>340</v>
      </c>
      <c r="B77" s="47" t="s">
        <v>341</v>
      </c>
      <c r="C77" s="45"/>
      <c r="D77" s="48"/>
      <c r="E77" s="49"/>
      <c r="F77" s="16" t="str">
        <f t="shared" si="1"/>
        <v/>
      </c>
    </row>
    <row r="78" ht="30" customHeight="1" spans="1:6">
      <c r="A78" s="51" t="s">
        <v>153</v>
      </c>
      <c r="B78" s="47" t="s">
        <v>342</v>
      </c>
      <c r="C78" s="45" t="s">
        <v>343</v>
      </c>
      <c r="D78" s="48">
        <v>4799</v>
      </c>
      <c r="E78" s="49"/>
      <c r="F78" s="16">
        <f t="shared" si="1"/>
        <v>0</v>
      </c>
    </row>
    <row r="79" ht="30" customHeight="1" spans="1:6">
      <c r="A79" s="51" t="s">
        <v>156</v>
      </c>
      <c r="B79" s="47" t="s">
        <v>344</v>
      </c>
      <c r="C79" s="45" t="s">
        <v>343</v>
      </c>
      <c r="D79" s="48">
        <v>4985</v>
      </c>
      <c r="E79" s="49"/>
      <c r="F79" s="16">
        <f t="shared" si="1"/>
        <v>0</v>
      </c>
    </row>
    <row r="80" ht="30" customHeight="1" spans="1:6">
      <c r="A80" s="46" t="s">
        <v>345</v>
      </c>
      <c r="B80" s="47" t="s">
        <v>346</v>
      </c>
      <c r="C80" s="45"/>
      <c r="D80" s="48"/>
      <c r="E80" s="49"/>
      <c r="F80" s="16" t="str">
        <f t="shared" si="1"/>
        <v/>
      </c>
    </row>
    <row r="81" ht="30" customHeight="1" spans="1:6">
      <c r="A81" s="51" t="s">
        <v>153</v>
      </c>
      <c r="B81" s="47" t="s">
        <v>347</v>
      </c>
      <c r="C81" s="45" t="s">
        <v>343</v>
      </c>
      <c r="D81" s="48">
        <v>16855</v>
      </c>
      <c r="E81" s="49"/>
      <c r="F81" s="16">
        <f t="shared" si="1"/>
        <v>0</v>
      </c>
    </row>
    <row r="82" ht="30" customHeight="1" spans="1:6">
      <c r="A82" s="51" t="s">
        <v>156</v>
      </c>
      <c r="B82" s="47" t="s">
        <v>348</v>
      </c>
      <c r="C82" s="45" t="s">
        <v>135</v>
      </c>
      <c r="D82" s="48">
        <v>7584</v>
      </c>
      <c r="E82" s="49"/>
      <c r="F82" s="16">
        <f t="shared" si="1"/>
        <v>0</v>
      </c>
    </row>
    <row r="83" ht="30" customHeight="1" spans="1:6">
      <c r="A83" s="46" t="s">
        <v>351</v>
      </c>
      <c r="B83" s="60" t="s">
        <v>352</v>
      </c>
      <c r="C83" s="61" t="s">
        <v>343</v>
      </c>
      <c r="D83" s="48">
        <v>4035</v>
      </c>
      <c r="E83" s="49"/>
      <c r="F83" s="16">
        <f t="shared" si="1"/>
        <v>0</v>
      </c>
    </row>
    <row r="84" ht="30" customHeight="1" spans="1:6">
      <c r="A84" s="46" t="s">
        <v>353</v>
      </c>
      <c r="B84" s="60" t="s">
        <v>354</v>
      </c>
      <c r="C84" s="45" t="s">
        <v>222</v>
      </c>
      <c r="D84" s="62">
        <v>140</v>
      </c>
      <c r="E84" s="49"/>
      <c r="F84" s="16">
        <f t="shared" si="1"/>
        <v>0</v>
      </c>
    </row>
    <row r="85" ht="30" customHeight="1" spans="1:6">
      <c r="A85" s="46" t="s">
        <v>355</v>
      </c>
      <c r="B85" s="60" t="s">
        <v>356</v>
      </c>
      <c r="C85" s="45"/>
      <c r="D85" s="62"/>
      <c r="E85" s="49"/>
      <c r="F85" s="16" t="str">
        <f t="shared" si="1"/>
        <v/>
      </c>
    </row>
    <row r="86" ht="30" customHeight="1" spans="1:6">
      <c r="A86" s="63" t="s">
        <v>153</v>
      </c>
      <c r="B86" s="60" t="s">
        <v>357</v>
      </c>
      <c r="C86" s="61" t="s">
        <v>343</v>
      </c>
      <c r="D86" s="48">
        <v>14</v>
      </c>
      <c r="E86" s="49"/>
      <c r="F86" s="16">
        <f t="shared" si="1"/>
        <v>0</v>
      </c>
    </row>
    <row r="87" ht="30" customHeight="1" spans="1:6">
      <c r="A87" s="63" t="s">
        <v>156</v>
      </c>
      <c r="B87" s="60" t="s">
        <v>358</v>
      </c>
      <c r="C87" s="61" t="s">
        <v>343</v>
      </c>
      <c r="D87" s="48">
        <v>45</v>
      </c>
      <c r="E87" s="49"/>
      <c r="F87" s="16">
        <f t="shared" si="1"/>
        <v>0</v>
      </c>
    </row>
    <row r="88" ht="30" customHeight="1" spans="1:6">
      <c r="A88" s="63" t="s">
        <v>158</v>
      </c>
      <c r="B88" s="47" t="s">
        <v>359</v>
      </c>
      <c r="C88" s="61" t="s">
        <v>343</v>
      </c>
      <c r="D88" s="48">
        <v>40</v>
      </c>
      <c r="E88" s="49"/>
      <c r="F88" s="16">
        <f t="shared" si="1"/>
        <v>0</v>
      </c>
    </row>
    <row r="89" ht="30" customHeight="1" spans="1:6">
      <c r="A89" s="63" t="s">
        <v>191</v>
      </c>
      <c r="B89" s="47" t="s">
        <v>360</v>
      </c>
      <c r="C89" s="61" t="s">
        <v>343</v>
      </c>
      <c r="D89" s="48">
        <v>54</v>
      </c>
      <c r="E89" s="49"/>
      <c r="F89" s="16">
        <f t="shared" si="1"/>
        <v>0</v>
      </c>
    </row>
    <row r="90" ht="30" customHeight="1" spans="1:6">
      <c r="A90" s="39">
        <v>7</v>
      </c>
      <c r="B90" s="44" t="s">
        <v>122</v>
      </c>
      <c r="C90" s="45"/>
      <c r="D90" s="48"/>
      <c r="E90" s="49"/>
      <c r="F90" s="16" t="str">
        <f t="shared" si="1"/>
        <v/>
      </c>
    </row>
    <row r="91" ht="30" customHeight="1" spans="1:6">
      <c r="A91" s="46" t="s">
        <v>340</v>
      </c>
      <c r="B91" s="47" t="s">
        <v>341</v>
      </c>
      <c r="C91" s="45"/>
      <c r="D91" s="48"/>
      <c r="E91" s="49"/>
      <c r="F91" s="16" t="str">
        <f t="shared" si="1"/>
        <v/>
      </c>
    </row>
    <row r="92" ht="30" customHeight="1" spans="1:6">
      <c r="A92" s="51" t="s">
        <v>153</v>
      </c>
      <c r="B92" s="47" t="s">
        <v>342</v>
      </c>
      <c r="C92" s="45" t="s">
        <v>343</v>
      </c>
      <c r="D92" s="48">
        <v>3950</v>
      </c>
      <c r="E92" s="49"/>
      <c r="F92" s="16">
        <f t="shared" si="1"/>
        <v>0</v>
      </c>
    </row>
    <row r="93" ht="30" customHeight="1" spans="1:6">
      <c r="A93" s="51" t="s">
        <v>156</v>
      </c>
      <c r="B93" s="47" t="s">
        <v>344</v>
      </c>
      <c r="C93" s="45" t="s">
        <v>343</v>
      </c>
      <c r="D93" s="48">
        <v>4085</v>
      </c>
      <c r="E93" s="49"/>
      <c r="F93" s="16">
        <f t="shared" si="1"/>
        <v>0</v>
      </c>
    </row>
    <row r="94" ht="30" customHeight="1" spans="1:6">
      <c r="A94" s="46" t="s">
        <v>345</v>
      </c>
      <c r="B94" s="47" t="s">
        <v>346</v>
      </c>
      <c r="C94" s="45"/>
      <c r="D94" s="48"/>
      <c r="E94" s="49"/>
      <c r="F94" s="16" t="str">
        <f t="shared" si="1"/>
        <v/>
      </c>
    </row>
    <row r="95" ht="30" customHeight="1" spans="1:6">
      <c r="A95" s="51" t="s">
        <v>153</v>
      </c>
      <c r="B95" s="47" t="s">
        <v>347</v>
      </c>
      <c r="C95" s="45" t="s">
        <v>343</v>
      </c>
      <c r="D95" s="48">
        <v>19335</v>
      </c>
      <c r="E95" s="49"/>
      <c r="F95" s="16">
        <f t="shared" si="1"/>
        <v>0</v>
      </c>
    </row>
    <row r="96" ht="30" customHeight="1" spans="1:6">
      <c r="A96" s="51" t="s">
        <v>156</v>
      </c>
      <c r="B96" s="47" t="s">
        <v>348</v>
      </c>
      <c r="C96" s="45" t="s">
        <v>135</v>
      </c>
      <c r="D96" s="48">
        <v>21442</v>
      </c>
      <c r="E96" s="49"/>
      <c r="F96" s="16">
        <f t="shared" si="1"/>
        <v>0</v>
      </c>
    </row>
    <row r="97" ht="30" customHeight="1" spans="1:6">
      <c r="A97" s="46" t="s">
        <v>349</v>
      </c>
      <c r="B97" s="50" t="s">
        <v>350</v>
      </c>
      <c r="C97" s="45" t="s">
        <v>135</v>
      </c>
      <c r="D97" s="48">
        <v>15355</v>
      </c>
      <c r="E97" s="49"/>
      <c r="F97" s="16">
        <f t="shared" si="1"/>
        <v>0</v>
      </c>
    </row>
    <row r="98" ht="30" customHeight="1" spans="1:6">
      <c r="A98" s="46" t="s">
        <v>351</v>
      </c>
      <c r="B98" s="60" t="s">
        <v>352</v>
      </c>
      <c r="C98" s="61" t="s">
        <v>343</v>
      </c>
      <c r="D98" s="48">
        <v>3385</v>
      </c>
      <c r="E98" s="49"/>
      <c r="F98" s="16">
        <f t="shared" si="1"/>
        <v>0</v>
      </c>
    </row>
    <row r="99" ht="30" customHeight="1" spans="1:6">
      <c r="A99" s="46" t="s">
        <v>353</v>
      </c>
      <c r="B99" s="60" t="s">
        <v>354</v>
      </c>
      <c r="C99" s="45" t="s">
        <v>222</v>
      </c>
      <c r="D99" s="62">
        <v>80</v>
      </c>
      <c r="E99" s="49"/>
      <c r="F99" s="16">
        <f t="shared" si="1"/>
        <v>0</v>
      </c>
    </row>
    <row r="100" ht="30" customHeight="1" spans="1:6">
      <c r="A100" s="46" t="s">
        <v>355</v>
      </c>
      <c r="B100" s="60" t="s">
        <v>356</v>
      </c>
      <c r="C100" s="45"/>
      <c r="D100" s="62"/>
      <c r="E100" s="49"/>
      <c r="F100" s="16" t="str">
        <f t="shared" si="1"/>
        <v/>
      </c>
    </row>
    <row r="101" ht="30" customHeight="1" spans="1:6">
      <c r="A101" s="63" t="s">
        <v>153</v>
      </c>
      <c r="B101" s="60" t="s">
        <v>357</v>
      </c>
      <c r="C101" s="61" t="s">
        <v>343</v>
      </c>
      <c r="D101" s="48">
        <v>15</v>
      </c>
      <c r="E101" s="49"/>
      <c r="F101" s="16">
        <f t="shared" si="1"/>
        <v>0</v>
      </c>
    </row>
    <row r="102" ht="30" customHeight="1" spans="1:6">
      <c r="A102" s="63" t="s">
        <v>156</v>
      </c>
      <c r="B102" s="60" t="s">
        <v>358</v>
      </c>
      <c r="C102" s="61" t="s">
        <v>343</v>
      </c>
      <c r="D102" s="48">
        <v>20</v>
      </c>
      <c r="E102" s="49"/>
      <c r="F102" s="16">
        <f t="shared" si="1"/>
        <v>0</v>
      </c>
    </row>
    <row r="103" ht="30" customHeight="1" spans="1:6">
      <c r="A103" s="63" t="s">
        <v>158</v>
      </c>
      <c r="B103" s="47" t="s">
        <v>359</v>
      </c>
      <c r="C103" s="61" t="s">
        <v>343</v>
      </c>
      <c r="D103" s="48">
        <v>30</v>
      </c>
      <c r="E103" s="49"/>
      <c r="F103" s="16">
        <f t="shared" si="1"/>
        <v>0</v>
      </c>
    </row>
    <row r="104" ht="30" customHeight="1" spans="1:6">
      <c r="A104" s="63" t="s">
        <v>191</v>
      </c>
      <c r="B104" s="47" t="s">
        <v>360</v>
      </c>
      <c r="C104" s="61" t="s">
        <v>343</v>
      </c>
      <c r="D104" s="48">
        <v>46</v>
      </c>
      <c r="E104" s="49"/>
      <c r="F104" s="16">
        <f t="shared" si="1"/>
        <v>0</v>
      </c>
    </row>
    <row r="105" ht="30" customHeight="1" spans="1:6">
      <c r="A105" s="39">
        <v>8</v>
      </c>
      <c r="B105" s="44" t="s">
        <v>123</v>
      </c>
      <c r="C105" s="45"/>
      <c r="D105" s="48"/>
      <c r="E105" s="49"/>
      <c r="F105" s="16" t="str">
        <f t="shared" si="1"/>
        <v/>
      </c>
    </row>
    <row r="106" ht="30" customHeight="1" spans="1:6">
      <c r="A106" s="46" t="s">
        <v>340</v>
      </c>
      <c r="B106" s="47" t="s">
        <v>341</v>
      </c>
      <c r="C106" s="45"/>
      <c r="D106" s="48"/>
      <c r="E106" s="49"/>
      <c r="F106" s="16" t="str">
        <f t="shared" si="1"/>
        <v/>
      </c>
    </row>
    <row r="107" ht="30" customHeight="1" spans="1:6">
      <c r="A107" s="51" t="s">
        <v>153</v>
      </c>
      <c r="B107" s="47" t="s">
        <v>342</v>
      </c>
      <c r="C107" s="45" t="s">
        <v>343</v>
      </c>
      <c r="D107" s="48">
        <v>4623</v>
      </c>
      <c r="E107" s="49"/>
      <c r="F107" s="16">
        <f t="shared" si="1"/>
        <v>0</v>
      </c>
    </row>
    <row r="108" ht="30" customHeight="1" spans="1:6">
      <c r="A108" s="51" t="s">
        <v>156</v>
      </c>
      <c r="B108" s="47" t="s">
        <v>344</v>
      </c>
      <c r="C108" s="45" t="s">
        <v>343</v>
      </c>
      <c r="D108" s="48">
        <v>4803</v>
      </c>
      <c r="E108" s="49"/>
      <c r="F108" s="16">
        <f t="shared" si="1"/>
        <v>0</v>
      </c>
    </row>
    <row r="109" ht="30" customHeight="1" spans="1:6">
      <c r="A109" s="46" t="s">
        <v>345</v>
      </c>
      <c r="B109" s="47" t="s">
        <v>346</v>
      </c>
      <c r="C109" s="45"/>
      <c r="D109" s="48"/>
      <c r="E109" s="49"/>
      <c r="F109" s="16" t="str">
        <f t="shared" si="1"/>
        <v/>
      </c>
    </row>
    <row r="110" ht="30" customHeight="1" spans="1:6">
      <c r="A110" s="51" t="s">
        <v>153</v>
      </c>
      <c r="B110" s="47" t="s">
        <v>347</v>
      </c>
      <c r="C110" s="45" t="s">
        <v>343</v>
      </c>
      <c r="D110" s="48">
        <v>22747</v>
      </c>
      <c r="E110" s="49"/>
      <c r="F110" s="16">
        <f t="shared" si="1"/>
        <v>0</v>
      </c>
    </row>
    <row r="111" ht="30" customHeight="1" spans="1:6">
      <c r="A111" s="51" t="s">
        <v>156</v>
      </c>
      <c r="B111" s="47" t="s">
        <v>348</v>
      </c>
      <c r="C111" s="45" t="s">
        <v>135</v>
      </c>
      <c r="D111" s="48">
        <v>25226</v>
      </c>
      <c r="E111" s="49"/>
      <c r="F111" s="16">
        <f t="shared" si="1"/>
        <v>0</v>
      </c>
    </row>
    <row r="112" ht="30" customHeight="1" spans="1:6">
      <c r="A112" s="46" t="s">
        <v>349</v>
      </c>
      <c r="B112" s="50" t="s">
        <v>350</v>
      </c>
      <c r="C112" s="45" t="s">
        <v>135</v>
      </c>
      <c r="D112" s="48">
        <v>18055</v>
      </c>
      <c r="E112" s="49"/>
      <c r="F112" s="16">
        <f t="shared" si="1"/>
        <v>0</v>
      </c>
    </row>
    <row r="113" ht="30" customHeight="1" spans="1:6">
      <c r="A113" s="46" t="s">
        <v>351</v>
      </c>
      <c r="B113" s="60" t="s">
        <v>352</v>
      </c>
      <c r="C113" s="61" t="s">
        <v>343</v>
      </c>
      <c r="D113" s="48">
        <v>3888</v>
      </c>
      <c r="E113" s="49"/>
      <c r="F113" s="16">
        <f t="shared" si="1"/>
        <v>0</v>
      </c>
    </row>
    <row r="114" ht="30" customHeight="1" spans="1:6">
      <c r="A114" s="46" t="s">
        <v>353</v>
      </c>
      <c r="B114" s="60" t="s">
        <v>354</v>
      </c>
      <c r="C114" s="45" t="s">
        <v>222</v>
      </c>
      <c r="D114" s="62">
        <v>80</v>
      </c>
      <c r="E114" s="49"/>
      <c r="F114" s="16">
        <f t="shared" si="1"/>
        <v>0</v>
      </c>
    </row>
    <row r="115" ht="30" customHeight="1" spans="1:6">
      <c r="A115" s="46" t="s">
        <v>355</v>
      </c>
      <c r="B115" s="60" t="s">
        <v>356</v>
      </c>
      <c r="C115" s="45"/>
      <c r="D115" s="62"/>
      <c r="E115" s="49"/>
      <c r="F115" s="16" t="str">
        <f t="shared" si="1"/>
        <v/>
      </c>
    </row>
    <row r="116" ht="30" customHeight="1" spans="1:6">
      <c r="A116" s="63" t="s">
        <v>153</v>
      </c>
      <c r="B116" s="60" t="s">
        <v>357</v>
      </c>
      <c r="C116" s="61" t="s">
        <v>343</v>
      </c>
      <c r="D116" s="48">
        <v>15</v>
      </c>
      <c r="E116" s="49"/>
      <c r="F116" s="16">
        <f t="shared" si="1"/>
        <v>0</v>
      </c>
    </row>
    <row r="117" ht="30" customHeight="1" spans="1:6">
      <c r="A117" s="63" t="s">
        <v>156</v>
      </c>
      <c r="B117" s="60" t="s">
        <v>358</v>
      </c>
      <c r="C117" s="61" t="s">
        <v>343</v>
      </c>
      <c r="D117" s="48">
        <v>20</v>
      </c>
      <c r="E117" s="49"/>
      <c r="F117" s="16">
        <f t="shared" si="1"/>
        <v>0</v>
      </c>
    </row>
    <row r="118" ht="30" customHeight="1" spans="1:6">
      <c r="A118" s="63" t="s">
        <v>158</v>
      </c>
      <c r="B118" s="47" t="s">
        <v>359</v>
      </c>
      <c r="C118" s="61" t="s">
        <v>343</v>
      </c>
      <c r="D118" s="48">
        <v>30</v>
      </c>
      <c r="E118" s="49"/>
      <c r="F118" s="16">
        <f t="shared" si="1"/>
        <v>0</v>
      </c>
    </row>
    <row r="119" ht="30" customHeight="1" spans="1:6">
      <c r="A119" s="63" t="s">
        <v>191</v>
      </c>
      <c r="B119" s="47" t="s">
        <v>360</v>
      </c>
      <c r="C119" s="61" t="s">
        <v>343</v>
      </c>
      <c r="D119" s="48">
        <v>46</v>
      </c>
      <c r="E119" s="49"/>
      <c r="F119" s="16">
        <f t="shared" si="1"/>
        <v>0</v>
      </c>
    </row>
    <row r="120" s="56" customFormat="1" ht="30" customHeight="1" spans="1:6">
      <c r="A120" s="52" t="s">
        <v>361</v>
      </c>
      <c r="B120" s="53"/>
      <c r="C120" s="53"/>
      <c r="D120" s="54">
        <f>SUM(F5:F119)</f>
        <v>0</v>
      </c>
      <c r="E120" s="54"/>
      <c r="F120" s="55" t="s">
        <v>149</v>
      </c>
    </row>
  </sheetData>
  <sheetProtection algorithmName="SHA-512" hashValue="Fxrd8k4Fo09X415dj++Si1dIU4hDtWHOwb/3gWh7gCKIS2nTD815rsuwS4Zee0Z7FF+virESiO5PuBErmIlrFw==" saltValue="PeLE88Ec7asrRE8cpaP8GA==" spinCount="100000" sheet="1" formatColumns="0" formatRows="0" objects="1"/>
  <mergeCells count="3">
    <mergeCell ref="A1:F1"/>
    <mergeCell ref="A120:C120"/>
    <mergeCell ref="D120:E120"/>
  </mergeCells>
  <dataValidations count="1">
    <dataValidation type="decimal" operator="lessThanOrEqual" allowBlank="1" showInputMessage="1" showErrorMessage="1" sqref="E2">
      <formula1>'[2]100章（养护）'!#REF!</formula1>
    </dataValidation>
  </dataValidations>
  <printOptions horizontalCentered="1"/>
  <pageMargins left="0.472222222222222" right="0.472222222222222" top="0.472222222222222" bottom="0.472222222222222" header="0.472222222222222" footer="0.472222222222222"/>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1"/>
  <sheetViews>
    <sheetView view="pageBreakPreview" zoomScaleNormal="100" workbookViewId="0">
      <selection activeCell="B2" sqref="B2"/>
    </sheetView>
  </sheetViews>
  <sheetFormatPr defaultColWidth="10" defaultRowHeight="15.75" outlineLevelCol="5"/>
  <cols>
    <col min="1" max="1" width="8.5" style="32" customWidth="1"/>
    <col min="2" max="2" width="40" style="32" customWidth="1"/>
    <col min="3" max="3" width="7.5" style="32" customWidth="1"/>
    <col min="4" max="4" width="11.25" style="32" customWidth="1"/>
    <col min="5" max="5" width="13" style="33" customWidth="1"/>
    <col min="6" max="6" width="14.625" style="34" customWidth="1"/>
    <col min="7" max="16384" width="10" style="32"/>
  </cols>
  <sheetData>
    <row r="1" ht="42" customHeight="1" spans="1:6">
      <c r="A1" s="35" t="s">
        <v>362</v>
      </c>
      <c r="B1" s="35"/>
      <c r="C1" s="35"/>
      <c r="D1" s="35"/>
      <c r="E1" s="35"/>
      <c r="F1" s="35"/>
    </row>
    <row r="2" s="29" customFormat="1" ht="24" customHeight="1" spans="1:6">
      <c r="A2" s="36" t="str">
        <f>汇总表!A2</f>
        <v>项目名称：2026-2028年南京市江宁区域内普通国省道综合养护项目</v>
      </c>
      <c r="B2" s="36"/>
      <c r="C2" s="36"/>
      <c r="D2" s="36"/>
      <c r="E2" s="37"/>
      <c r="F2" s="38" t="s">
        <v>26</v>
      </c>
    </row>
    <row r="3" s="30" customFormat="1" ht="30" customHeight="1" spans="1:6">
      <c r="A3" s="39" t="s">
        <v>127</v>
      </c>
      <c r="B3" s="40" t="s">
        <v>128</v>
      </c>
      <c r="C3" s="40" t="s">
        <v>129</v>
      </c>
      <c r="D3" s="41" t="s">
        <v>130</v>
      </c>
      <c r="E3" s="42" t="s">
        <v>131</v>
      </c>
      <c r="F3" s="43" t="s">
        <v>132</v>
      </c>
    </row>
    <row r="4" s="30" customFormat="1" ht="30" customHeight="1" spans="1:6">
      <c r="A4" s="39">
        <v>1</v>
      </c>
      <c r="B4" s="44" t="s">
        <v>110</v>
      </c>
      <c r="C4" s="45"/>
      <c r="D4" s="45"/>
      <c r="E4" s="45"/>
      <c r="F4" s="43"/>
    </row>
    <row r="5" s="31" customFormat="1" ht="30" customHeight="1" spans="1:6">
      <c r="A5" s="46" t="s">
        <v>363</v>
      </c>
      <c r="B5" s="47" t="s">
        <v>364</v>
      </c>
      <c r="C5" s="45" t="s">
        <v>343</v>
      </c>
      <c r="D5" s="48">
        <v>50</v>
      </c>
      <c r="E5" s="49"/>
      <c r="F5" s="16">
        <f t="shared" ref="F5:F36" si="0">IF(D5="","",ROUND(D5*E5,2))</f>
        <v>0</v>
      </c>
    </row>
    <row r="6" s="31" customFormat="1" ht="30" customHeight="1" spans="1:6">
      <c r="A6" s="46" t="s">
        <v>365</v>
      </c>
      <c r="B6" s="47" t="s">
        <v>366</v>
      </c>
      <c r="C6" s="45" t="s">
        <v>135</v>
      </c>
      <c r="D6" s="48">
        <v>20</v>
      </c>
      <c r="E6" s="49"/>
      <c r="F6" s="16">
        <f t="shared" si="0"/>
        <v>0</v>
      </c>
    </row>
    <row r="7" s="31" customFormat="1" ht="30" customHeight="1" spans="1:6">
      <c r="A7" s="46" t="s">
        <v>367</v>
      </c>
      <c r="B7" s="47" t="s">
        <v>368</v>
      </c>
      <c r="C7" s="45" t="s">
        <v>135</v>
      </c>
      <c r="D7" s="48">
        <v>20</v>
      </c>
      <c r="E7" s="49"/>
      <c r="F7" s="16">
        <f t="shared" si="0"/>
        <v>0</v>
      </c>
    </row>
    <row r="8" s="31" customFormat="1" ht="30" customHeight="1" spans="1:6">
      <c r="A8" s="46" t="s">
        <v>369</v>
      </c>
      <c r="B8" s="47" t="s">
        <v>370</v>
      </c>
      <c r="C8" s="45" t="s">
        <v>135</v>
      </c>
      <c r="D8" s="48">
        <v>20</v>
      </c>
      <c r="E8" s="49"/>
      <c r="F8" s="16">
        <f t="shared" si="0"/>
        <v>0</v>
      </c>
    </row>
    <row r="9" s="31" customFormat="1" ht="30" customHeight="1" spans="1:6">
      <c r="A9" s="46" t="s">
        <v>371</v>
      </c>
      <c r="B9" s="47" t="s">
        <v>372</v>
      </c>
      <c r="C9" s="45" t="s">
        <v>135</v>
      </c>
      <c r="D9" s="48">
        <v>100</v>
      </c>
      <c r="E9" s="49"/>
      <c r="F9" s="16">
        <f t="shared" si="0"/>
        <v>0</v>
      </c>
    </row>
    <row r="10" s="31" customFormat="1" ht="30" customHeight="1" spans="1:6">
      <c r="A10" s="46" t="s">
        <v>373</v>
      </c>
      <c r="B10" s="47" t="s">
        <v>374</v>
      </c>
      <c r="C10" s="45" t="s">
        <v>343</v>
      </c>
      <c r="D10" s="48">
        <v>20</v>
      </c>
      <c r="E10" s="49"/>
      <c r="F10" s="16">
        <f t="shared" si="0"/>
        <v>0</v>
      </c>
    </row>
    <row r="11" s="31" customFormat="1" ht="30" customHeight="1" spans="1:6">
      <c r="A11" s="46" t="s">
        <v>375</v>
      </c>
      <c r="B11" s="47" t="s">
        <v>376</v>
      </c>
      <c r="C11" s="45" t="s">
        <v>343</v>
      </c>
      <c r="D11" s="48">
        <v>10</v>
      </c>
      <c r="E11" s="49"/>
      <c r="F11" s="16">
        <f t="shared" si="0"/>
        <v>0</v>
      </c>
    </row>
    <row r="12" s="31" customFormat="1" ht="30" customHeight="1" spans="1:6">
      <c r="A12" s="46" t="s">
        <v>377</v>
      </c>
      <c r="B12" s="47" t="s">
        <v>378</v>
      </c>
      <c r="C12" s="45" t="s">
        <v>343</v>
      </c>
      <c r="D12" s="48">
        <v>20</v>
      </c>
      <c r="E12" s="49"/>
      <c r="F12" s="16">
        <f t="shared" si="0"/>
        <v>0</v>
      </c>
    </row>
    <row r="13" s="31" customFormat="1" ht="30" customHeight="1" spans="1:6">
      <c r="A13" s="46" t="s">
        <v>379</v>
      </c>
      <c r="B13" s="50" t="s">
        <v>380</v>
      </c>
      <c r="C13" s="46"/>
      <c r="D13" s="48"/>
      <c r="E13" s="49"/>
      <c r="F13" s="16" t="str">
        <f t="shared" si="0"/>
        <v/>
      </c>
    </row>
    <row r="14" s="31" customFormat="1" ht="30" customHeight="1" spans="1:6">
      <c r="A14" s="51" t="s">
        <v>153</v>
      </c>
      <c r="B14" s="47" t="s">
        <v>381</v>
      </c>
      <c r="C14" s="45" t="s">
        <v>343</v>
      </c>
      <c r="D14" s="48">
        <v>20</v>
      </c>
      <c r="E14" s="49"/>
      <c r="F14" s="16">
        <f t="shared" si="0"/>
        <v>0</v>
      </c>
    </row>
    <row r="15" s="31" customFormat="1" ht="30" customHeight="1" spans="1:6">
      <c r="A15" s="51" t="s">
        <v>156</v>
      </c>
      <c r="B15" s="47" t="s">
        <v>382</v>
      </c>
      <c r="C15" s="45" t="s">
        <v>343</v>
      </c>
      <c r="D15" s="48">
        <v>500</v>
      </c>
      <c r="E15" s="49"/>
      <c r="F15" s="16">
        <f t="shared" si="0"/>
        <v>0</v>
      </c>
    </row>
    <row r="16" s="31" customFormat="1" ht="30" customHeight="1" spans="1:6">
      <c r="A16" s="51" t="s">
        <v>158</v>
      </c>
      <c r="B16" s="47" t="s">
        <v>383</v>
      </c>
      <c r="C16" s="45" t="s">
        <v>135</v>
      </c>
      <c r="D16" s="48">
        <v>1000</v>
      </c>
      <c r="E16" s="49"/>
      <c r="F16" s="16">
        <f t="shared" si="0"/>
        <v>0</v>
      </c>
    </row>
    <row r="17" s="31" customFormat="1" ht="30" customHeight="1" spans="1:6">
      <c r="A17" s="39">
        <v>2</v>
      </c>
      <c r="B17" s="44" t="s">
        <v>114</v>
      </c>
      <c r="C17" s="45"/>
      <c r="D17" s="48"/>
      <c r="E17" s="49"/>
      <c r="F17" s="16" t="str">
        <f t="shared" si="0"/>
        <v/>
      </c>
    </row>
    <row r="18" s="31" customFormat="1" ht="30" customHeight="1" spans="1:6">
      <c r="A18" s="46" t="s">
        <v>363</v>
      </c>
      <c r="B18" s="47" t="s">
        <v>364</v>
      </c>
      <c r="C18" s="45" t="s">
        <v>343</v>
      </c>
      <c r="D18" s="48">
        <v>100</v>
      </c>
      <c r="E18" s="49"/>
      <c r="F18" s="16">
        <f t="shared" si="0"/>
        <v>0</v>
      </c>
    </row>
    <row r="19" s="31" customFormat="1" ht="30" customHeight="1" spans="1:6">
      <c r="A19" s="46" t="s">
        <v>365</v>
      </c>
      <c r="B19" s="47" t="s">
        <v>366</v>
      </c>
      <c r="C19" s="45" t="s">
        <v>135</v>
      </c>
      <c r="D19" s="48">
        <v>20</v>
      </c>
      <c r="E19" s="49"/>
      <c r="F19" s="16">
        <f t="shared" si="0"/>
        <v>0</v>
      </c>
    </row>
    <row r="20" s="31" customFormat="1" ht="30" customHeight="1" spans="1:6">
      <c r="A20" s="46" t="s">
        <v>367</v>
      </c>
      <c r="B20" s="47" t="s">
        <v>368</v>
      </c>
      <c r="C20" s="45" t="s">
        <v>135</v>
      </c>
      <c r="D20" s="48">
        <v>20</v>
      </c>
      <c r="E20" s="49"/>
      <c r="F20" s="16">
        <f t="shared" si="0"/>
        <v>0</v>
      </c>
    </row>
    <row r="21" s="31" customFormat="1" ht="30" customHeight="1" spans="1:6">
      <c r="A21" s="46" t="s">
        <v>369</v>
      </c>
      <c r="B21" s="47" t="s">
        <v>370</v>
      </c>
      <c r="C21" s="45" t="s">
        <v>135</v>
      </c>
      <c r="D21" s="48">
        <v>20</v>
      </c>
      <c r="E21" s="49"/>
      <c r="F21" s="16">
        <f t="shared" si="0"/>
        <v>0</v>
      </c>
    </row>
    <row r="22" s="31" customFormat="1" ht="30" customHeight="1" spans="1:6">
      <c r="A22" s="46" t="s">
        <v>371</v>
      </c>
      <c r="B22" s="47" t="s">
        <v>372</v>
      </c>
      <c r="C22" s="45" t="s">
        <v>135</v>
      </c>
      <c r="D22" s="48">
        <v>100</v>
      </c>
      <c r="E22" s="49"/>
      <c r="F22" s="16">
        <f t="shared" si="0"/>
        <v>0</v>
      </c>
    </row>
    <row r="23" s="31" customFormat="1" ht="30" customHeight="1" spans="1:6">
      <c r="A23" s="46" t="s">
        <v>373</v>
      </c>
      <c r="B23" s="47" t="s">
        <v>374</v>
      </c>
      <c r="C23" s="45" t="s">
        <v>343</v>
      </c>
      <c r="D23" s="48">
        <v>10</v>
      </c>
      <c r="E23" s="49"/>
      <c r="F23" s="16">
        <f t="shared" si="0"/>
        <v>0</v>
      </c>
    </row>
    <row r="24" s="31" customFormat="1" ht="30" customHeight="1" spans="1:6">
      <c r="A24" s="46" t="s">
        <v>375</v>
      </c>
      <c r="B24" s="47" t="s">
        <v>376</v>
      </c>
      <c r="C24" s="45" t="s">
        <v>343</v>
      </c>
      <c r="D24" s="48">
        <v>10</v>
      </c>
      <c r="E24" s="49"/>
      <c r="F24" s="16">
        <f t="shared" si="0"/>
        <v>0</v>
      </c>
    </row>
    <row r="25" s="31" customFormat="1" ht="30" customHeight="1" spans="1:6">
      <c r="A25" s="46" t="s">
        <v>379</v>
      </c>
      <c r="B25" s="50" t="s">
        <v>380</v>
      </c>
      <c r="C25" s="46"/>
      <c r="D25" s="48"/>
      <c r="E25" s="49"/>
      <c r="F25" s="16" t="str">
        <f t="shared" si="0"/>
        <v/>
      </c>
    </row>
    <row r="26" s="31" customFormat="1" ht="30" customHeight="1" spans="1:6">
      <c r="A26" s="51" t="s">
        <v>153</v>
      </c>
      <c r="B26" s="47" t="s">
        <v>381</v>
      </c>
      <c r="C26" s="45" t="s">
        <v>343</v>
      </c>
      <c r="D26" s="48">
        <v>50</v>
      </c>
      <c r="E26" s="49"/>
      <c r="F26" s="16">
        <f t="shared" si="0"/>
        <v>0</v>
      </c>
    </row>
    <row r="27" s="31" customFormat="1" ht="30" customHeight="1" spans="1:6">
      <c r="A27" s="51" t="s">
        <v>156</v>
      </c>
      <c r="B27" s="47" t="s">
        <v>382</v>
      </c>
      <c r="C27" s="45" t="s">
        <v>343</v>
      </c>
      <c r="D27" s="48">
        <v>300</v>
      </c>
      <c r="E27" s="49"/>
      <c r="F27" s="16">
        <f t="shared" si="0"/>
        <v>0</v>
      </c>
    </row>
    <row r="28" s="31" customFormat="1" ht="30" customHeight="1" spans="1:6">
      <c r="A28" s="51" t="s">
        <v>158</v>
      </c>
      <c r="B28" s="47" t="s">
        <v>383</v>
      </c>
      <c r="C28" s="45" t="s">
        <v>135</v>
      </c>
      <c r="D28" s="48">
        <v>500</v>
      </c>
      <c r="E28" s="49"/>
      <c r="F28" s="16">
        <f t="shared" si="0"/>
        <v>0</v>
      </c>
    </row>
    <row r="29" s="31" customFormat="1" ht="30" customHeight="1" spans="1:6">
      <c r="A29" s="39">
        <v>3</v>
      </c>
      <c r="B29" s="44" t="s">
        <v>117</v>
      </c>
      <c r="C29" s="45"/>
      <c r="D29" s="48"/>
      <c r="E29" s="49"/>
      <c r="F29" s="16" t="str">
        <f t="shared" si="0"/>
        <v/>
      </c>
    </row>
    <row r="30" s="31" customFormat="1" ht="30" customHeight="1" spans="1:6">
      <c r="A30" s="46" t="s">
        <v>363</v>
      </c>
      <c r="B30" s="47" t="s">
        <v>364</v>
      </c>
      <c r="C30" s="45" t="s">
        <v>343</v>
      </c>
      <c r="D30" s="48">
        <v>10</v>
      </c>
      <c r="E30" s="49"/>
      <c r="F30" s="16">
        <f t="shared" si="0"/>
        <v>0</v>
      </c>
    </row>
    <row r="31" s="31" customFormat="1" ht="30" customHeight="1" spans="1:6">
      <c r="A31" s="46" t="s">
        <v>365</v>
      </c>
      <c r="B31" s="47" t="s">
        <v>366</v>
      </c>
      <c r="C31" s="45" t="s">
        <v>135</v>
      </c>
      <c r="D31" s="48">
        <v>10</v>
      </c>
      <c r="E31" s="49"/>
      <c r="F31" s="16">
        <f t="shared" si="0"/>
        <v>0</v>
      </c>
    </row>
    <row r="32" s="31" customFormat="1" ht="30" customHeight="1" spans="1:6">
      <c r="A32" s="46" t="s">
        <v>367</v>
      </c>
      <c r="B32" s="47" t="s">
        <v>368</v>
      </c>
      <c r="C32" s="45" t="s">
        <v>135</v>
      </c>
      <c r="D32" s="48">
        <v>10</v>
      </c>
      <c r="E32" s="49"/>
      <c r="F32" s="16">
        <f t="shared" si="0"/>
        <v>0</v>
      </c>
    </row>
    <row r="33" s="31" customFormat="1" ht="30" customHeight="1" spans="1:6">
      <c r="A33" s="46" t="s">
        <v>369</v>
      </c>
      <c r="B33" s="47" t="s">
        <v>370</v>
      </c>
      <c r="C33" s="45" t="s">
        <v>135</v>
      </c>
      <c r="D33" s="48">
        <v>10</v>
      </c>
      <c r="E33" s="49"/>
      <c r="F33" s="16">
        <f t="shared" si="0"/>
        <v>0</v>
      </c>
    </row>
    <row r="34" s="31" customFormat="1" ht="30" customHeight="1" spans="1:6">
      <c r="A34" s="46" t="s">
        <v>371</v>
      </c>
      <c r="B34" s="47" t="s">
        <v>372</v>
      </c>
      <c r="C34" s="45" t="s">
        <v>135</v>
      </c>
      <c r="D34" s="48">
        <v>100</v>
      </c>
      <c r="E34" s="49"/>
      <c r="F34" s="16">
        <f t="shared" si="0"/>
        <v>0</v>
      </c>
    </row>
    <row r="35" s="31" customFormat="1" ht="30" customHeight="1" spans="1:6">
      <c r="A35" s="46" t="s">
        <v>373</v>
      </c>
      <c r="B35" s="47" t="s">
        <v>374</v>
      </c>
      <c r="C35" s="45" t="s">
        <v>343</v>
      </c>
      <c r="D35" s="48">
        <v>5</v>
      </c>
      <c r="E35" s="49"/>
      <c r="F35" s="16">
        <f t="shared" si="0"/>
        <v>0</v>
      </c>
    </row>
    <row r="36" s="31" customFormat="1" ht="30" customHeight="1" spans="1:6">
      <c r="A36" s="46" t="s">
        <v>375</v>
      </c>
      <c r="B36" s="47" t="s">
        <v>376</v>
      </c>
      <c r="C36" s="45" t="s">
        <v>343</v>
      </c>
      <c r="D36" s="48">
        <v>5</v>
      </c>
      <c r="E36" s="49"/>
      <c r="F36" s="16">
        <f t="shared" si="0"/>
        <v>0</v>
      </c>
    </row>
    <row r="37" s="31" customFormat="1" ht="30" customHeight="1" spans="1:6">
      <c r="A37" s="46" t="s">
        <v>379</v>
      </c>
      <c r="B37" s="50" t="s">
        <v>380</v>
      </c>
      <c r="C37" s="46"/>
      <c r="D37" s="48"/>
      <c r="E37" s="49"/>
      <c r="F37" s="16" t="str">
        <f t="shared" ref="F37:F68" si="1">IF(D37="","",ROUND(D37*E37,2))</f>
        <v/>
      </c>
    </row>
    <row r="38" s="31" customFormat="1" ht="30" customHeight="1" spans="1:6">
      <c r="A38" s="51" t="s">
        <v>153</v>
      </c>
      <c r="B38" s="47" t="s">
        <v>381</v>
      </c>
      <c r="C38" s="45" t="s">
        <v>343</v>
      </c>
      <c r="D38" s="48">
        <v>5</v>
      </c>
      <c r="E38" s="49"/>
      <c r="F38" s="16">
        <f t="shared" si="1"/>
        <v>0</v>
      </c>
    </row>
    <row r="39" s="31" customFormat="1" ht="30" customHeight="1" spans="1:6">
      <c r="A39" s="51" t="s">
        <v>156</v>
      </c>
      <c r="B39" s="47" t="s">
        <v>382</v>
      </c>
      <c r="C39" s="45" t="s">
        <v>343</v>
      </c>
      <c r="D39" s="48">
        <v>100</v>
      </c>
      <c r="E39" s="49"/>
      <c r="F39" s="16">
        <f t="shared" si="1"/>
        <v>0</v>
      </c>
    </row>
    <row r="40" s="31" customFormat="1" ht="30" customHeight="1" spans="1:6">
      <c r="A40" s="51" t="s">
        <v>158</v>
      </c>
      <c r="B40" s="47" t="s">
        <v>383</v>
      </c>
      <c r="C40" s="45" t="s">
        <v>135</v>
      </c>
      <c r="D40" s="48">
        <v>200</v>
      </c>
      <c r="E40" s="49"/>
      <c r="F40" s="16">
        <f t="shared" si="1"/>
        <v>0</v>
      </c>
    </row>
    <row r="41" s="31" customFormat="1" ht="30" customHeight="1" spans="1:6">
      <c r="A41" s="39">
        <v>4</v>
      </c>
      <c r="B41" s="44" t="s">
        <v>118</v>
      </c>
      <c r="C41" s="45"/>
      <c r="D41" s="48"/>
      <c r="E41" s="49"/>
      <c r="F41" s="16" t="str">
        <f t="shared" si="1"/>
        <v/>
      </c>
    </row>
    <row r="42" s="31" customFormat="1" ht="30" customHeight="1" spans="1:6">
      <c r="A42" s="46" t="s">
        <v>363</v>
      </c>
      <c r="B42" s="47" t="s">
        <v>364</v>
      </c>
      <c r="C42" s="45" t="s">
        <v>343</v>
      </c>
      <c r="D42" s="48">
        <v>5</v>
      </c>
      <c r="E42" s="49"/>
      <c r="F42" s="16">
        <f t="shared" si="1"/>
        <v>0</v>
      </c>
    </row>
    <row r="43" s="31" customFormat="1" ht="30" customHeight="1" spans="1:6">
      <c r="A43" s="46" t="s">
        <v>365</v>
      </c>
      <c r="B43" s="47" t="s">
        <v>366</v>
      </c>
      <c r="C43" s="45" t="s">
        <v>135</v>
      </c>
      <c r="D43" s="48">
        <v>5</v>
      </c>
      <c r="E43" s="49"/>
      <c r="F43" s="16">
        <f t="shared" si="1"/>
        <v>0</v>
      </c>
    </row>
    <row r="44" s="31" customFormat="1" ht="30" customHeight="1" spans="1:6">
      <c r="A44" s="46" t="s">
        <v>367</v>
      </c>
      <c r="B44" s="47" t="s">
        <v>368</v>
      </c>
      <c r="C44" s="45" t="s">
        <v>135</v>
      </c>
      <c r="D44" s="48">
        <v>5</v>
      </c>
      <c r="E44" s="49"/>
      <c r="F44" s="16">
        <f t="shared" si="1"/>
        <v>0</v>
      </c>
    </row>
    <row r="45" s="31" customFormat="1" ht="30" customHeight="1" spans="1:6">
      <c r="A45" s="46" t="s">
        <v>369</v>
      </c>
      <c r="B45" s="47" t="s">
        <v>370</v>
      </c>
      <c r="C45" s="45" t="s">
        <v>135</v>
      </c>
      <c r="D45" s="48">
        <v>5</v>
      </c>
      <c r="E45" s="49"/>
      <c r="F45" s="16">
        <f t="shared" si="1"/>
        <v>0</v>
      </c>
    </row>
    <row r="46" s="31" customFormat="1" ht="30" customHeight="1" spans="1:6">
      <c r="A46" s="46" t="s">
        <v>371</v>
      </c>
      <c r="B46" s="47" t="s">
        <v>372</v>
      </c>
      <c r="C46" s="45" t="s">
        <v>135</v>
      </c>
      <c r="D46" s="48">
        <v>50</v>
      </c>
      <c r="E46" s="49"/>
      <c r="F46" s="16">
        <f t="shared" si="1"/>
        <v>0</v>
      </c>
    </row>
    <row r="47" s="31" customFormat="1" ht="30" customHeight="1" spans="1:6">
      <c r="A47" s="46" t="s">
        <v>373</v>
      </c>
      <c r="B47" s="47" t="s">
        <v>374</v>
      </c>
      <c r="C47" s="45" t="s">
        <v>343</v>
      </c>
      <c r="D47" s="48">
        <v>5</v>
      </c>
      <c r="E47" s="49"/>
      <c r="F47" s="16">
        <f t="shared" si="1"/>
        <v>0</v>
      </c>
    </row>
    <row r="48" s="31" customFormat="1" ht="30" customHeight="1" spans="1:6">
      <c r="A48" s="46" t="s">
        <v>375</v>
      </c>
      <c r="B48" s="47" t="s">
        <v>376</v>
      </c>
      <c r="C48" s="45" t="s">
        <v>343</v>
      </c>
      <c r="D48" s="48">
        <v>5</v>
      </c>
      <c r="E48" s="49"/>
      <c r="F48" s="16">
        <f t="shared" si="1"/>
        <v>0</v>
      </c>
    </row>
    <row r="49" s="31" customFormat="1" ht="30" customHeight="1" spans="1:6">
      <c r="A49" s="46" t="s">
        <v>379</v>
      </c>
      <c r="B49" s="50" t="s">
        <v>380</v>
      </c>
      <c r="C49" s="46"/>
      <c r="D49" s="48"/>
      <c r="E49" s="49"/>
      <c r="F49" s="16" t="str">
        <f t="shared" si="1"/>
        <v/>
      </c>
    </row>
    <row r="50" s="31" customFormat="1" ht="30" customHeight="1" spans="1:6">
      <c r="A50" s="51" t="s">
        <v>153</v>
      </c>
      <c r="B50" s="47" t="s">
        <v>381</v>
      </c>
      <c r="C50" s="45" t="s">
        <v>343</v>
      </c>
      <c r="D50" s="48">
        <v>5</v>
      </c>
      <c r="E50" s="49"/>
      <c r="F50" s="16">
        <f t="shared" si="1"/>
        <v>0</v>
      </c>
    </row>
    <row r="51" s="31" customFormat="1" ht="30" customHeight="1" spans="1:6">
      <c r="A51" s="51" t="s">
        <v>156</v>
      </c>
      <c r="B51" s="47" t="s">
        <v>382</v>
      </c>
      <c r="C51" s="45" t="s">
        <v>343</v>
      </c>
      <c r="D51" s="48">
        <v>20</v>
      </c>
      <c r="E51" s="49"/>
      <c r="F51" s="16">
        <f t="shared" si="1"/>
        <v>0</v>
      </c>
    </row>
    <row r="52" s="31" customFormat="1" ht="30" customHeight="1" spans="1:6">
      <c r="A52" s="51" t="s">
        <v>158</v>
      </c>
      <c r="B52" s="47" t="s">
        <v>383</v>
      </c>
      <c r="C52" s="45" t="s">
        <v>135</v>
      </c>
      <c r="D52" s="48">
        <v>100</v>
      </c>
      <c r="E52" s="49"/>
      <c r="F52" s="16">
        <f t="shared" si="1"/>
        <v>0</v>
      </c>
    </row>
    <row r="53" s="31" customFormat="1" ht="30" customHeight="1" spans="1:6">
      <c r="A53" s="39">
        <v>5</v>
      </c>
      <c r="B53" s="44" t="s">
        <v>119</v>
      </c>
      <c r="C53" s="45"/>
      <c r="D53" s="48"/>
      <c r="E53" s="49"/>
      <c r="F53" s="16" t="str">
        <f t="shared" si="1"/>
        <v/>
      </c>
    </row>
    <row r="54" s="31" customFormat="1" ht="30" customHeight="1" spans="1:6">
      <c r="A54" s="46" t="s">
        <v>363</v>
      </c>
      <c r="B54" s="47" t="s">
        <v>364</v>
      </c>
      <c r="C54" s="45" t="s">
        <v>343</v>
      </c>
      <c r="D54" s="48">
        <v>50</v>
      </c>
      <c r="E54" s="49"/>
      <c r="F54" s="16">
        <f t="shared" si="1"/>
        <v>0</v>
      </c>
    </row>
    <row r="55" s="31" customFormat="1" ht="30" customHeight="1" spans="1:6">
      <c r="A55" s="46" t="s">
        <v>365</v>
      </c>
      <c r="B55" s="47" t="s">
        <v>366</v>
      </c>
      <c r="C55" s="45" t="s">
        <v>135</v>
      </c>
      <c r="D55" s="48">
        <v>20</v>
      </c>
      <c r="E55" s="49"/>
      <c r="F55" s="16">
        <f t="shared" si="1"/>
        <v>0</v>
      </c>
    </row>
    <row r="56" s="31" customFormat="1" ht="30" customHeight="1" spans="1:6">
      <c r="A56" s="46" t="s">
        <v>367</v>
      </c>
      <c r="B56" s="47" t="s">
        <v>368</v>
      </c>
      <c r="C56" s="45" t="s">
        <v>135</v>
      </c>
      <c r="D56" s="48">
        <v>30</v>
      </c>
      <c r="E56" s="49"/>
      <c r="F56" s="16">
        <f t="shared" si="1"/>
        <v>0</v>
      </c>
    </row>
    <row r="57" s="31" customFormat="1" ht="30" customHeight="1" spans="1:6">
      <c r="A57" s="46" t="s">
        <v>369</v>
      </c>
      <c r="B57" s="47" t="s">
        <v>370</v>
      </c>
      <c r="C57" s="45" t="s">
        <v>135</v>
      </c>
      <c r="D57" s="48">
        <v>30</v>
      </c>
      <c r="E57" s="49"/>
      <c r="F57" s="16">
        <f t="shared" si="1"/>
        <v>0</v>
      </c>
    </row>
    <row r="58" s="31" customFormat="1" ht="30" customHeight="1" spans="1:6">
      <c r="A58" s="46" t="s">
        <v>371</v>
      </c>
      <c r="B58" s="47" t="s">
        <v>372</v>
      </c>
      <c r="C58" s="45" t="s">
        <v>135</v>
      </c>
      <c r="D58" s="48">
        <v>100</v>
      </c>
      <c r="E58" s="49"/>
      <c r="F58" s="16">
        <f t="shared" si="1"/>
        <v>0</v>
      </c>
    </row>
    <row r="59" s="31" customFormat="1" ht="30" customHeight="1" spans="1:6">
      <c r="A59" s="46" t="s">
        <v>373</v>
      </c>
      <c r="B59" s="47" t="s">
        <v>374</v>
      </c>
      <c r="C59" s="45" t="s">
        <v>343</v>
      </c>
      <c r="D59" s="48">
        <v>10</v>
      </c>
      <c r="E59" s="49"/>
      <c r="F59" s="16">
        <f t="shared" si="1"/>
        <v>0</v>
      </c>
    </row>
    <row r="60" s="31" customFormat="1" ht="30" customHeight="1" spans="1:6">
      <c r="A60" s="46" t="s">
        <v>379</v>
      </c>
      <c r="B60" s="50" t="s">
        <v>380</v>
      </c>
      <c r="C60" s="46"/>
      <c r="D60" s="48"/>
      <c r="E60" s="49"/>
      <c r="F60" s="16" t="str">
        <f t="shared" si="1"/>
        <v/>
      </c>
    </row>
    <row r="61" s="31" customFormat="1" ht="30" customHeight="1" spans="1:6">
      <c r="A61" s="51" t="s">
        <v>153</v>
      </c>
      <c r="B61" s="47" t="s">
        <v>381</v>
      </c>
      <c r="C61" s="45" t="s">
        <v>343</v>
      </c>
      <c r="D61" s="48">
        <v>10</v>
      </c>
      <c r="E61" s="49"/>
      <c r="F61" s="16">
        <f t="shared" si="1"/>
        <v>0</v>
      </c>
    </row>
    <row r="62" s="31" customFormat="1" ht="30" customHeight="1" spans="1:6">
      <c r="A62" s="51" t="s">
        <v>156</v>
      </c>
      <c r="B62" s="47" t="s">
        <v>382</v>
      </c>
      <c r="C62" s="45" t="s">
        <v>343</v>
      </c>
      <c r="D62" s="48">
        <v>100</v>
      </c>
      <c r="E62" s="49"/>
      <c r="F62" s="16">
        <f t="shared" si="1"/>
        <v>0</v>
      </c>
    </row>
    <row r="63" s="31" customFormat="1" ht="30" customHeight="1" spans="1:6">
      <c r="A63" s="51" t="s">
        <v>158</v>
      </c>
      <c r="B63" s="47" t="s">
        <v>383</v>
      </c>
      <c r="C63" s="45" t="s">
        <v>135</v>
      </c>
      <c r="D63" s="48">
        <v>200</v>
      </c>
      <c r="E63" s="49"/>
      <c r="F63" s="16">
        <f t="shared" si="1"/>
        <v>0</v>
      </c>
    </row>
    <row r="64" s="31" customFormat="1" ht="30" customHeight="1" spans="1:6">
      <c r="A64" s="39">
        <v>6</v>
      </c>
      <c r="B64" s="44" t="s">
        <v>120</v>
      </c>
      <c r="C64" s="45"/>
      <c r="D64" s="48"/>
      <c r="E64" s="49"/>
      <c r="F64" s="16" t="str">
        <f t="shared" si="1"/>
        <v/>
      </c>
    </row>
    <row r="65" s="31" customFormat="1" ht="30" customHeight="1" spans="1:6">
      <c r="A65" s="46" t="s">
        <v>363</v>
      </c>
      <c r="B65" s="47" t="s">
        <v>364</v>
      </c>
      <c r="C65" s="45" t="s">
        <v>343</v>
      </c>
      <c r="D65" s="48">
        <v>50</v>
      </c>
      <c r="E65" s="49"/>
      <c r="F65" s="16">
        <f t="shared" si="1"/>
        <v>0</v>
      </c>
    </row>
    <row r="66" s="31" customFormat="1" ht="30" customHeight="1" spans="1:6">
      <c r="A66" s="46" t="s">
        <v>365</v>
      </c>
      <c r="B66" s="47" t="s">
        <v>366</v>
      </c>
      <c r="C66" s="45" t="s">
        <v>135</v>
      </c>
      <c r="D66" s="48">
        <v>50</v>
      </c>
      <c r="E66" s="49"/>
      <c r="F66" s="16">
        <f t="shared" si="1"/>
        <v>0</v>
      </c>
    </row>
    <row r="67" s="31" customFormat="1" ht="30" customHeight="1" spans="1:6">
      <c r="A67" s="46" t="s">
        <v>367</v>
      </c>
      <c r="B67" s="47" t="s">
        <v>368</v>
      </c>
      <c r="C67" s="45" t="s">
        <v>135</v>
      </c>
      <c r="D67" s="48">
        <v>20</v>
      </c>
      <c r="E67" s="49"/>
      <c r="F67" s="16">
        <f t="shared" si="1"/>
        <v>0</v>
      </c>
    </row>
    <row r="68" s="31" customFormat="1" ht="30" customHeight="1" spans="1:6">
      <c r="A68" s="46" t="s">
        <v>369</v>
      </c>
      <c r="B68" s="47" t="s">
        <v>370</v>
      </c>
      <c r="C68" s="45" t="s">
        <v>135</v>
      </c>
      <c r="D68" s="48">
        <v>20</v>
      </c>
      <c r="E68" s="49"/>
      <c r="F68" s="16">
        <f t="shared" si="1"/>
        <v>0</v>
      </c>
    </row>
    <row r="69" s="31" customFormat="1" ht="30" customHeight="1" spans="1:6">
      <c r="A69" s="46" t="s">
        <v>371</v>
      </c>
      <c r="B69" s="47" t="s">
        <v>372</v>
      </c>
      <c r="C69" s="45" t="s">
        <v>135</v>
      </c>
      <c r="D69" s="48">
        <v>100</v>
      </c>
      <c r="E69" s="49"/>
      <c r="F69" s="16">
        <f t="shared" ref="F69:F100" si="2">IF(D69="","",ROUND(D69*E69,2))</f>
        <v>0</v>
      </c>
    </row>
    <row r="70" s="31" customFormat="1" ht="30" customHeight="1" spans="1:6">
      <c r="A70" s="46" t="s">
        <v>373</v>
      </c>
      <c r="B70" s="47" t="s">
        <v>374</v>
      </c>
      <c r="C70" s="45" t="s">
        <v>343</v>
      </c>
      <c r="D70" s="48">
        <v>5</v>
      </c>
      <c r="E70" s="49"/>
      <c r="F70" s="16">
        <f t="shared" si="2"/>
        <v>0</v>
      </c>
    </row>
    <row r="71" s="31" customFormat="1" ht="30" customHeight="1" spans="1:6">
      <c r="A71" s="46" t="s">
        <v>375</v>
      </c>
      <c r="B71" s="47" t="s">
        <v>376</v>
      </c>
      <c r="C71" s="45" t="s">
        <v>343</v>
      </c>
      <c r="D71" s="48">
        <v>5</v>
      </c>
      <c r="E71" s="49"/>
      <c r="F71" s="16">
        <f t="shared" si="2"/>
        <v>0</v>
      </c>
    </row>
    <row r="72" s="31" customFormat="1" ht="30" customHeight="1" spans="1:6">
      <c r="A72" s="46" t="s">
        <v>377</v>
      </c>
      <c r="B72" s="47" t="s">
        <v>378</v>
      </c>
      <c r="C72" s="45" t="s">
        <v>343</v>
      </c>
      <c r="D72" s="48">
        <v>10</v>
      </c>
      <c r="E72" s="49"/>
      <c r="F72" s="16">
        <f t="shared" si="2"/>
        <v>0</v>
      </c>
    </row>
    <row r="73" s="31" customFormat="1" ht="30" customHeight="1" spans="1:6">
      <c r="A73" s="46" t="s">
        <v>379</v>
      </c>
      <c r="B73" s="50" t="s">
        <v>380</v>
      </c>
      <c r="C73" s="46"/>
      <c r="D73" s="48"/>
      <c r="E73" s="49"/>
      <c r="F73" s="16" t="str">
        <f t="shared" si="2"/>
        <v/>
      </c>
    </row>
    <row r="74" s="31" customFormat="1" ht="30" customHeight="1" spans="1:6">
      <c r="A74" s="51" t="s">
        <v>153</v>
      </c>
      <c r="B74" s="47" t="s">
        <v>381</v>
      </c>
      <c r="C74" s="45" t="s">
        <v>343</v>
      </c>
      <c r="D74" s="48">
        <v>50</v>
      </c>
      <c r="E74" s="49"/>
      <c r="F74" s="16">
        <f t="shared" si="2"/>
        <v>0</v>
      </c>
    </row>
    <row r="75" s="31" customFormat="1" ht="30" customHeight="1" spans="1:6">
      <c r="A75" s="51" t="s">
        <v>156</v>
      </c>
      <c r="B75" s="47" t="s">
        <v>382</v>
      </c>
      <c r="C75" s="45" t="s">
        <v>343</v>
      </c>
      <c r="D75" s="48">
        <v>50</v>
      </c>
      <c r="E75" s="49"/>
      <c r="F75" s="16">
        <f t="shared" si="2"/>
        <v>0</v>
      </c>
    </row>
    <row r="76" s="31" customFormat="1" ht="30" customHeight="1" spans="1:6">
      <c r="A76" s="51" t="s">
        <v>158</v>
      </c>
      <c r="B76" s="47" t="s">
        <v>383</v>
      </c>
      <c r="C76" s="45" t="s">
        <v>135</v>
      </c>
      <c r="D76" s="48">
        <v>500</v>
      </c>
      <c r="E76" s="49"/>
      <c r="F76" s="16">
        <f t="shared" si="2"/>
        <v>0</v>
      </c>
    </row>
    <row r="77" s="31" customFormat="1" ht="30" customHeight="1" spans="1:6">
      <c r="A77" s="39">
        <v>7</v>
      </c>
      <c r="B77" s="44" t="s">
        <v>122</v>
      </c>
      <c r="C77" s="45"/>
      <c r="D77" s="48"/>
      <c r="E77" s="49"/>
      <c r="F77" s="16" t="str">
        <f t="shared" si="2"/>
        <v/>
      </c>
    </row>
    <row r="78" s="31" customFormat="1" ht="30" customHeight="1" spans="1:6">
      <c r="A78" s="46" t="s">
        <v>363</v>
      </c>
      <c r="B78" s="47" t="s">
        <v>364</v>
      </c>
      <c r="C78" s="45" t="s">
        <v>343</v>
      </c>
      <c r="D78" s="48">
        <v>40</v>
      </c>
      <c r="E78" s="49"/>
      <c r="F78" s="16">
        <f t="shared" si="2"/>
        <v>0</v>
      </c>
    </row>
    <row r="79" s="31" customFormat="1" ht="30" customHeight="1" spans="1:6">
      <c r="A79" s="46" t="s">
        <v>365</v>
      </c>
      <c r="B79" s="47" t="s">
        <v>366</v>
      </c>
      <c r="C79" s="45" t="s">
        <v>135</v>
      </c>
      <c r="D79" s="48">
        <v>10</v>
      </c>
      <c r="E79" s="49"/>
      <c r="F79" s="16">
        <f t="shared" si="2"/>
        <v>0</v>
      </c>
    </row>
    <row r="80" s="31" customFormat="1" ht="30" customHeight="1" spans="1:6">
      <c r="A80" s="46" t="s">
        <v>367</v>
      </c>
      <c r="B80" s="47" t="s">
        <v>368</v>
      </c>
      <c r="C80" s="45" t="s">
        <v>135</v>
      </c>
      <c r="D80" s="48">
        <v>10</v>
      </c>
      <c r="E80" s="49"/>
      <c r="F80" s="16">
        <f t="shared" si="2"/>
        <v>0</v>
      </c>
    </row>
    <row r="81" s="31" customFormat="1" ht="30" customHeight="1" spans="1:6">
      <c r="A81" s="46" t="s">
        <v>369</v>
      </c>
      <c r="B81" s="47" t="s">
        <v>370</v>
      </c>
      <c r="C81" s="45" t="s">
        <v>135</v>
      </c>
      <c r="D81" s="48">
        <v>10</v>
      </c>
      <c r="E81" s="49"/>
      <c r="F81" s="16">
        <f t="shared" si="2"/>
        <v>0</v>
      </c>
    </row>
    <row r="82" s="31" customFormat="1" ht="30" customHeight="1" spans="1:6">
      <c r="A82" s="46" t="s">
        <v>371</v>
      </c>
      <c r="B82" s="47" t="s">
        <v>372</v>
      </c>
      <c r="C82" s="45" t="s">
        <v>135</v>
      </c>
      <c r="D82" s="48">
        <v>100</v>
      </c>
      <c r="E82" s="49"/>
      <c r="F82" s="16">
        <f t="shared" si="2"/>
        <v>0</v>
      </c>
    </row>
    <row r="83" s="31" customFormat="1" ht="30" customHeight="1" spans="1:6">
      <c r="A83" s="46" t="s">
        <v>373</v>
      </c>
      <c r="B83" s="47" t="s">
        <v>374</v>
      </c>
      <c r="C83" s="45" t="s">
        <v>343</v>
      </c>
      <c r="D83" s="48">
        <v>5</v>
      </c>
      <c r="E83" s="49"/>
      <c r="F83" s="16">
        <f t="shared" si="2"/>
        <v>0</v>
      </c>
    </row>
    <row r="84" s="31" customFormat="1" ht="30" customHeight="1" spans="1:6">
      <c r="A84" s="46" t="s">
        <v>375</v>
      </c>
      <c r="B84" s="47" t="s">
        <v>376</v>
      </c>
      <c r="C84" s="45" t="s">
        <v>343</v>
      </c>
      <c r="D84" s="48">
        <v>5</v>
      </c>
      <c r="E84" s="49"/>
      <c r="F84" s="16">
        <f t="shared" si="2"/>
        <v>0</v>
      </c>
    </row>
    <row r="85" s="31" customFormat="1" ht="30" customHeight="1" spans="1:6">
      <c r="A85" s="46" t="s">
        <v>377</v>
      </c>
      <c r="B85" s="47" t="s">
        <v>378</v>
      </c>
      <c r="C85" s="45" t="s">
        <v>343</v>
      </c>
      <c r="D85" s="48">
        <v>10</v>
      </c>
      <c r="E85" s="49"/>
      <c r="F85" s="16">
        <f t="shared" si="2"/>
        <v>0</v>
      </c>
    </row>
    <row r="86" s="31" customFormat="1" ht="30" customHeight="1" spans="1:6">
      <c r="A86" s="46" t="s">
        <v>379</v>
      </c>
      <c r="B86" s="50" t="s">
        <v>380</v>
      </c>
      <c r="C86" s="46"/>
      <c r="D86" s="48"/>
      <c r="E86" s="49"/>
      <c r="F86" s="16" t="str">
        <f t="shared" si="2"/>
        <v/>
      </c>
    </row>
    <row r="87" s="31" customFormat="1" ht="30" customHeight="1" spans="1:6">
      <c r="A87" s="51" t="s">
        <v>153</v>
      </c>
      <c r="B87" s="47" t="s">
        <v>381</v>
      </c>
      <c r="C87" s="45" t="s">
        <v>343</v>
      </c>
      <c r="D87" s="48">
        <v>20</v>
      </c>
      <c r="E87" s="49"/>
      <c r="F87" s="16">
        <f t="shared" si="2"/>
        <v>0</v>
      </c>
    </row>
    <row r="88" s="31" customFormat="1" ht="30" customHeight="1" spans="1:6">
      <c r="A88" s="51" t="s">
        <v>156</v>
      </c>
      <c r="B88" s="47" t="s">
        <v>382</v>
      </c>
      <c r="C88" s="45" t="s">
        <v>343</v>
      </c>
      <c r="D88" s="48">
        <v>200</v>
      </c>
      <c r="E88" s="49"/>
      <c r="F88" s="16">
        <f t="shared" si="2"/>
        <v>0</v>
      </c>
    </row>
    <row r="89" s="31" customFormat="1" ht="30" customHeight="1" spans="1:6">
      <c r="A89" s="51" t="s">
        <v>158</v>
      </c>
      <c r="B89" s="47" t="s">
        <v>383</v>
      </c>
      <c r="C89" s="45" t="s">
        <v>135</v>
      </c>
      <c r="D89" s="48">
        <v>500</v>
      </c>
      <c r="E89" s="49"/>
      <c r="F89" s="16">
        <f t="shared" si="2"/>
        <v>0</v>
      </c>
    </row>
    <row r="90" s="31" customFormat="1" ht="30" customHeight="1" spans="1:6">
      <c r="A90" s="39">
        <v>8</v>
      </c>
      <c r="B90" s="44" t="s">
        <v>123</v>
      </c>
      <c r="C90" s="45"/>
      <c r="D90" s="48"/>
      <c r="E90" s="49"/>
      <c r="F90" s="16" t="str">
        <f t="shared" si="2"/>
        <v/>
      </c>
    </row>
    <row r="91" s="31" customFormat="1" ht="30" customHeight="1" spans="1:6">
      <c r="A91" s="46" t="s">
        <v>363</v>
      </c>
      <c r="B91" s="47" t="s">
        <v>364</v>
      </c>
      <c r="C91" s="45" t="s">
        <v>343</v>
      </c>
      <c r="D91" s="48">
        <v>20</v>
      </c>
      <c r="E91" s="49"/>
      <c r="F91" s="16">
        <f t="shared" si="2"/>
        <v>0</v>
      </c>
    </row>
    <row r="92" s="31" customFormat="1" ht="30" customHeight="1" spans="1:6">
      <c r="A92" s="46" t="s">
        <v>365</v>
      </c>
      <c r="B92" s="47" t="s">
        <v>366</v>
      </c>
      <c r="C92" s="45" t="s">
        <v>135</v>
      </c>
      <c r="D92" s="48">
        <v>15</v>
      </c>
      <c r="E92" s="49"/>
      <c r="F92" s="16">
        <f t="shared" si="2"/>
        <v>0</v>
      </c>
    </row>
    <row r="93" s="31" customFormat="1" ht="30" customHeight="1" spans="1:6">
      <c r="A93" s="46" t="s">
        <v>367</v>
      </c>
      <c r="B93" s="47" t="s">
        <v>368</v>
      </c>
      <c r="C93" s="45" t="s">
        <v>135</v>
      </c>
      <c r="D93" s="48">
        <v>15</v>
      </c>
      <c r="E93" s="49"/>
      <c r="F93" s="16">
        <f t="shared" si="2"/>
        <v>0</v>
      </c>
    </row>
    <row r="94" s="31" customFormat="1" ht="30" customHeight="1" spans="1:6">
      <c r="A94" s="46" t="s">
        <v>369</v>
      </c>
      <c r="B94" s="47" t="s">
        <v>370</v>
      </c>
      <c r="C94" s="45" t="s">
        <v>135</v>
      </c>
      <c r="D94" s="48">
        <v>15</v>
      </c>
      <c r="E94" s="49"/>
      <c r="F94" s="16">
        <f t="shared" si="2"/>
        <v>0</v>
      </c>
    </row>
    <row r="95" s="31" customFormat="1" ht="30" customHeight="1" spans="1:6">
      <c r="A95" s="46" t="s">
        <v>371</v>
      </c>
      <c r="B95" s="47" t="s">
        <v>372</v>
      </c>
      <c r="C95" s="45" t="s">
        <v>135</v>
      </c>
      <c r="D95" s="48">
        <v>100</v>
      </c>
      <c r="E95" s="49"/>
      <c r="F95" s="16">
        <f t="shared" si="2"/>
        <v>0</v>
      </c>
    </row>
    <row r="96" s="31" customFormat="1" ht="30" customHeight="1" spans="1:6">
      <c r="A96" s="46" t="s">
        <v>373</v>
      </c>
      <c r="B96" s="47" t="s">
        <v>374</v>
      </c>
      <c r="C96" s="45" t="s">
        <v>343</v>
      </c>
      <c r="D96" s="48">
        <v>5</v>
      </c>
      <c r="E96" s="49"/>
      <c r="F96" s="16">
        <f t="shared" si="2"/>
        <v>0</v>
      </c>
    </row>
    <row r="97" s="31" customFormat="1" ht="30" customHeight="1" spans="1:6">
      <c r="A97" s="46" t="s">
        <v>375</v>
      </c>
      <c r="B97" s="47" t="s">
        <v>376</v>
      </c>
      <c r="C97" s="45" t="s">
        <v>343</v>
      </c>
      <c r="D97" s="48">
        <v>5</v>
      </c>
      <c r="E97" s="49"/>
      <c r="F97" s="16">
        <f t="shared" si="2"/>
        <v>0</v>
      </c>
    </row>
    <row r="98" s="31" customFormat="1" ht="30" customHeight="1" spans="1:6">
      <c r="A98" s="46" t="s">
        <v>377</v>
      </c>
      <c r="B98" s="47" t="s">
        <v>378</v>
      </c>
      <c r="C98" s="45" t="s">
        <v>343</v>
      </c>
      <c r="D98" s="48">
        <v>5</v>
      </c>
      <c r="E98" s="49"/>
      <c r="F98" s="16">
        <f t="shared" si="2"/>
        <v>0</v>
      </c>
    </row>
    <row r="99" s="31" customFormat="1" ht="30" customHeight="1" spans="1:6">
      <c r="A99" s="46" t="s">
        <v>379</v>
      </c>
      <c r="B99" s="50" t="s">
        <v>380</v>
      </c>
      <c r="C99" s="46"/>
      <c r="D99" s="48"/>
      <c r="E99" s="49"/>
      <c r="F99" s="16" t="str">
        <f t="shared" si="2"/>
        <v/>
      </c>
    </row>
    <row r="100" s="31" customFormat="1" ht="30" customHeight="1" spans="1:6">
      <c r="A100" s="51" t="s">
        <v>153</v>
      </c>
      <c r="B100" s="47" t="s">
        <v>381</v>
      </c>
      <c r="C100" s="45" t="s">
        <v>343</v>
      </c>
      <c r="D100" s="48">
        <v>20</v>
      </c>
      <c r="E100" s="49"/>
      <c r="F100" s="16">
        <f t="shared" si="2"/>
        <v>0</v>
      </c>
    </row>
    <row r="101" s="31" customFormat="1" ht="30" customHeight="1" spans="1:6">
      <c r="A101" s="51" t="s">
        <v>156</v>
      </c>
      <c r="B101" s="47" t="s">
        <v>382</v>
      </c>
      <c r="C101" s="45" t="s">
        <v>343</v>
      </c>
      <c r="D101" s="48">
        <v>400</v>
      </c>
      <c r="E101" s="49"/>
      <c r="F101" s="16">
        <f t="shared" ref="F101:F102" si="3">IF(D101="","",ROUND(D101*E101,2))</f>
        <v>0</v>
      </c>
    </row>
    <row r="102" s="31" customFormat="1" ht="30" customHeight="1" spans="1:6">
      <c r="A102" s="51" t="s">
        <v>158</v>
      </c>
      <c r="B102" s="47" t="s">
        <v>383</v>
      </c>
      <c r="C102" s="45" t="s">
        <v>135</v>
      </c>
      <c r="D102" s="48">
        <v>500</v>
      </c>
      <c r="E102" s="49"/>
      <c r="F102" s="16">
        <f t="shared" si="3"/>
        <v>0</v>
      </c>
    </row>
    <row r="103" s="30" customFormat="1" ht="30" customHeight="1" spans="1:6">
      <c r="A103" s="52" t="s">
        <v>384</v>
      </c>
      <c r="B103" s="53"/>
      <c r="C103" s="53"/>
      <c r="D103" s="54">
        <f>SUM(F5:F102)</f>
        <v>0</v>
      </c>
      <c r="E103" s="54"/>
      <c r="F103" s="55" t="s">
        <v>149</v>
      </c>
    </row>
    <row r="104" ht="15" spans="1:4">
      <c r="A104" s="31"/>
      <c r="B104" s="31"/>
      <c r="C104" s="31"/>
      <c r="D104" s="31"/>
    </row>
    <row r="105" ht="15" spans="1:4">
      <c r="A105" s="31"/>
      <c r="B105" s="31"/>
      <c r="C105" s="31"/>
      <c r="D105" s="31"/>
    </row>
    <row r="106" ht="15" spans="1:4">
      <c r="A106" s="31"/>
      <c r="B106" s="31"/>
      <c r="C106" s="31"/>
      <c r="D106" s="31"/>
    </row>
    <row r="107" ht="15" spans="1:4">
      <c r="A107" s="31"/>
      <c r="B107" s="31"/>
      <c r="C107" s="31"/>
      <c r="D107" s="31"/>
    </row>
    <row r="108" ht="15" spans="1:4">
      <c r="A108" s="31"/>
      <c r="B108" s="31"/>
      <c r="C108" s="31"/>
      <c r="D108" s="31"/>
    </row>
    <row r="109" ht="15" spans="1:4">
      <c r="A109" s="31"/>
      <c r="B109" s="31"/>
      <c r="C109" s="31"/>
      <c r="D109" s="31"/>
    </row>
    <row r="110" ht="15" spans="1:4">
      <c r="A110" s="31"/>
      <c r="B110" s="31"/>
      <c r="C110" s="31"/>
      <c r="D110" s="31"/>
    </row>
    <row r="111" ht="15" spans="1:4">
      <c r="A111" s="31"/>
      <c r="C111" s="31"/>
      <c r="D111" s="31"/>
    </row>
  </sheetData>
  <sheetProtection algorithmName="SHA-512" hashValue="tkxCXiikuLgl6XUZeDB+JZiep6gQsYrZcbe3LeGrE8uqY6kUFIScMAiJPEZc4beadzWL4xHmH1PUUOYIsVHjwQ==" saltValue="MAQVeBbZe9l/a3WmDx4mkQ==" spinCount="100000" sheet="1" formatColumns="0" formatRows="0" objects="1"/>
  <mergeCells count="3">
    <mergeCell ref="A1:F1"/>
    <mergeCell ref="A103:C103"/>
    <mergeCell ref="D103:E103"/>
  </mergeCells>
  <dataValidations count="1">
    <dataValidation type="decimal" operator="lessThanOrEqual" allowBlank="1" showInputMessage="1" showErrorMessage="1" sqref="E2">
      <formula1>'[2]100章（养护）'!#REF!</formula1>
    </dataValidation>
  </dataValidations>
  <printOptions horizontalCentered="1"/>
  <pageMargins left="0.472222222222222" right="0.472222222222222" top="0.472222222222222" bottom="0.472222222222222" header="0.472222222222222" footer="0.472222222222222"/>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view="pageBreakPreview" zoomScaleNormal="100" workbookViewId="0">
      <selection activeCell="B2" sqref="B2"/>
    </sheetView>
  </sheetViews>
  <sheetFormatPr defaultColWidth="10" defaultRowHeight="15.75" outlineLevelCol="6"/>
  <cols>
    <col min="1" max="1" width="9.125" style="2" customWidth="1"/>
    <col min="2" max="2" width="43" style="2" customWidth="1"/>
    <col min="3" max="4" width="8.625" style="2" customWidth="1"/>
    <col min="5" max="5" width="12.625" style="3" customWidth="1"/>
    <col min="6" max="6" width="12.875" style="3" customWidth="1"/>
    <col min="7" max="16384" width="10" style="3"/>
  </cols>
  <sheetData>
    <row r="1" ht="42" customHeight="1" spans="1:6">
      <c r="A1" s="4" t="s">
        <v>385</v>
      </c>
      <c r="B1" s="4"/>
      <c r="C1" s="4"/>
      <c r="D1" s="4"/>
      <c r="E1" s="4"/>
      <c r="F1" s="4"/>
    </row>
    <row r="2" ht="24" customHeight="1" spans="1:6">
      <c r="A2" s="5" t="str">
        <f>汇总表!A2</f>
        <v>项目名称：2026-2028年南京市江宁区域内普通国省道综合养护项目</v>
      </c>
      <c r="B2" s="5"/>
      <c r="C2" s="5"/>
      <c r="D2" s="5"/>
      <c r="E2" s="5"/>
      <c r="F2" s="6" t="s">
        <v>59</v>
      </c>
    </row>
    <row r="3" ht="30" customHeight="1" spans="1:6">
      <c r="A3" s="7" t="s">
        <v>60</v>
      </c>
      <c r="B3" s="7" t="s">
        <v>61</v>
      </c>
      <c r="C3" s="7" t="s">
        <v>62</v>
      </c>
      <c r="D3" s="7" t="s">
        <v>63</v>
      </c>
      <c r="E3" s="7" t="s">
        <v>64</v>
      </c>
      <c r="F3" s="7" t="s">
        <v>65</v>
      </c>
    </row>
    <row r="4" ht="30" customHeight="1" spans="1:6">
      <c r="A4" s="7">
        <v>1</v>
      </c>
      <c r="B4" s="21" t="s">
        <v>66</v>
      </c>
      <c r="C4" s="7"/>
      <c r="D4" s="7"/>
      <c r="E4" s="7"/>
      <c r="F4" s="7"/>
    </row>
    <row r="5" s="1" customFormat="1" ht="30" customHeight="1" spans="1:7">
      <c r="A5" s="13" t="s">
        <v>386</v>
      </c>
      <c r="B5" s="22" t="s">
        <v>387</v>
      </c>
      <c r="C5" s="10" t="s">
        <v>69</v>
      </c>
      <c r="D5" s="10">
        <v>1</v>
      </c>
      <c r="E5" s="23"/>
      <c r="F5" s="16">
        <f t="shared" ref="F5:F19" si="0">IF(D5="","",ROUND(D5*E5,2))</f>
        <v>0</v>
      </c>
      <c r="G5" s="3"/>
    </row>
    <row r="6" s="1" customFormat="1" ht="30" customHeight="1" spans="1:7">
      <c r="A6" s="24" t="s">
        <v>86</v>
      </c>
      <c r="B6" s="21" t="s">
        <v>87</v>
      </c>
      <c r="C6" s="25"/>
      <c r="D6" s="10"/>
      <c r="E6" s="26"/>
      <c r="F6" s="16" t="str">
        <f t="shared" si="0"/>
        <v/>
      </c>
      <c r="G6" s="3"/>
    </row>
    <row r="7" s="1" customFormat="1" ht="30" customHeight="1" spans="1:6">
      <c r="A7" s="13" t="s">
        <v>386</v>
      </c>
      <c r="B7" s="22" t="s">
        <v>387</v>
      </c>
      <c r="C7" s="10" t="s">
        <v>69</v>
      </c>
      <c r="D7" s="10">
        <v>1</v>
      </c>
      <c r="E7" s="23"/>
      <c r="F7" s="16">
        <f t="shared" si="0"/>
        <v>0</v>
      </c>
    </row>
    <row r="8" s="1" customFormat="1" ht="30" customHeight="1" spans="1:6">
      <c r="A8" s="24" t="s">
        <v>88</v>
      </c>
      <c r="B8" s="21" t="s">
        <v>89</v>
      </c>
      <c r="C8" s="25"/>
      <c r="D8" s="10"/>
      <c r="E8" s="26"/>
      <c r="F8" s="16" t="str">
        <f t="shared" si="0"/>
        <v/>
      </c>
    </row>
    <row r="9" s="1" customFormat="1" ht="30" customHeight="1" spans="1:6">
      <c r="A9" s="13" t="s">
        <v>386</v>
      </c>
      <c r="B9" s="22" t="s">
        <v>387</v>
      </c>
      <c r="C9" s="10" t="s">
        <v>69</v>
      </c>
      <c r="D9" s="10">
        <v>1</v>
      </c>
      <c r="E9" s="23"/>
      <c r="F9" s="16">
        <f t="shared" si="0"/>
        <v>0</v>
      </c>
    </row>
    <row r="10" s="1" customFormat="1" ht="30" customHeight="1" spans="1:6">
      <c r="A10" s="24" t="s">
        <v>90</v>
      </c>
      <c r="B10" s="27" t="s">
        <v>91</v>
      </c>
      <c r="C10" s="25"/>
      <c r="D10" s="10"/>
      <c r="E10" s="26"/>
      <c r="F10" s="16" t="str">
        <f t="shared" si="0"/>
        <v/>
      </c>
    </row>
    <row r="11" s="1" customFormat="1" ht="30" customHeight="1" spans="1:6">
      <c r="A11" s="13" t="s">
        <v>386</v>
      </c>
      <c r="B11" s="22" t="s">
        <v>388</v>
      </c>
      <c r="C11" s="10" t="s">
        <v>69</v>
      </c>
      <c r="D11" s="10">
        <v>1</v>
      </c>
      <c r="E11" s="23"/>
      <c r="F11" s="16">
        <f t="shared" si="0"/>
        <v>0</v>
      </c>
    </row>
    <row r="12" s="1" customFormat="1" ht="30" customHeight="1" spans="1:6">
      <c r="A12" s="24" t="s">
        <v>92</v>
      </c>
      <c r="B12" s="27" t="s">
        <v>93</v>
      </c>
      <c r="C12" s="25"/>
      <c r="D12" s="10"/>
      <c r="E12" s="26"/>
      <c r="F12" s="16" t="str">
        <f t="shared" si="0"/>
        <v/>
      </c>
    </row>
    <row r="13" s="1" customFormat="1" ht="30" customHeight="1" spans="1:6">
      <c r="A13" s="13" t="s">
        <v>386</v>
      </c>
      <c r="B13" s="22" t="s">
        <v>387</v>
      </c>
      <c r="C13" s="10" t="s">
        <v>69</v>
      </c>
      <c r="D13" s="10">
        <v>1</v>
      </c>
      <c r="E13" s="23"/>
      <c r="F13" s="16">
        <f t="shared" si="0"/>
        <v>0</v>
      </c>
    </row>
    <row r="14" s="1" customFormat="1" ht="30" customHeight="1" spans="1:6">
      <c r="A14" s="24" t="s">
        <v>94</v>
      </c>
      <c r="B14" s="27" t="s">
        <v>95</v>
      </c>
      <c r="C14" s="10"/>
      <c r="D14" s="10"/>
      <c r="E14" s="26"/>
      <c r="F14" s="16" t="str">
        <f t="shared" si="0"/>
        <v/>
      </c>
    </row>
    <row r="15" s="1" customFormat="1" ht="30" customHeight="1" spans="1:6">
      <c r="A15" s="13" t="s">
        <v>386</v>
      </c>
      <c r="B15" s="22" t="s">
        <v>387</v>
      </c>
      <c r="C15" s="10" t="s">
        <v>69</v>
      </c>
      <c r="D15" s="10">
        <v>1</v>
      </c>
      <c r="E15" s="23"/>
      <c r="F15" s="16">
        <f t="shared" si="0"/>
        <v>0</v>
      </c>
    </row>
    <row r="16" s="1" customFormat="1" ht="30" customHeight="1" spans="1:6">
      <c r="A16" s="24" t="s">
        <v>96</v>
      </c>
      <c r="B16" s="27" t="s">
        <v>97</v>
      </c>
      <c r="C16" s="10"/>
      <c r="D16" s="10"/>
      <c r="E16" s="26"/>
      <c r="F16" s="16" t="str">
        <f t="shared" si="0"/>
        <v/>
      </c>
    </row>
    <row r="17" s="1" customFormat="1" ht="30" customHeight="1" spans="1:6">
      <c r="A17" s="13" t="s">
        <v>386</v>
      </c>
      <c r="B17" s="22" t="s">
        <v>387</v>
      </c>
      <c r="C17" s="10" t="s">
        <v>69</v>
      </c>
      <c r="D17" s="10">
        <v>1</v>
      </c>
      <c r="E17" s="23"/>
      <c r="F17" s="16">
        <f t="shared" si="0"/>
        <v>0</v>
      </c>
    </row>
    <row r="18" s="1" customFormat="1" ht="30" customHeight="1" spans="1:6">
      <c r="A18" s="24" t="s">
        <v>98</v>
      </c>
      <c r="B18" s="27" t="s">
        <v>99</v>
      </c>
      <c r="C18" s="10"/>
      <c r="D18" s="10"/>
      <c r="E18" s="26"/>
      <c r="F18" s="16" t="str">
        <f t="shared" si="0"/>
        <v/>
      </c>
    </row>
    <row r="19" s="1" customFormat="1" ht="30" customHeight="1" spans="1:6">
      <c r="A19" s="13" t="s">
        <v>386</v>
      </c>
      <c r="B19" s="28" t="s">
        <v>389</v>
      </c>
      <c r="C19" s="10" t="s">
        <v>69</v>
      </c>
      <c r="D19" s="10">
        <v>1</v>
      </c>
      <c r="E19" s="23"/>
      <c r="F19" s="16">
        <f t="shared" si="0"/>
        <v>0</v>
      </c>
    </row>
    <row r="20" ht="30" customHeight="1" spans="1:6">
      <c r="A20" s="17" t="s">
        <v>390</v>
      </c>
      <c r="B20" s="18"/>
      <c r="C20" s="18"/>
      <c r="D20" s="19">
        <f>SUM(F5:F19)</f>
        <v>0</v>
      </c>
      <c r="E20" s="19"/>
      <c r="F20" s="20" t="s">
        <v>101</v>
      </c>
    </row>
  </sheetData>
  <sheetProtection algorithmName="SHA-512" hashValue="/MKHUg0GQUfrHcsVuXxkI+lNVWwH484FyigIIQAF9FPISRus/E8HBQ9dz5q3fOm3IFpSIAf68aeE9/kElZeOmg==" saltValue="UTWpJ44F8WcPGkG7bSpnEQ==" spinCount="100000" sheet="1" formatColumns="0" formatRows="0" objects="1"/>
  <mergeCells count="3">
    <mergeCell ref="A1:F1"/>
    <mergeCell ref="A20:C20"/>
    <mergeCell ref="D20:E20"/>
  </mergeCells>
  <conditionalFormatting sqref="E5:E19">
    <cfRule type="cellIs" dxfId="0" priority="3" stopIfTrue="1" operator="equal">
      <formula>0</formula>
    </cfRule>
  </conditionalFormatting>
  <printOptions horizontalCentered="1"/>
  <pageMargins left="0.472222222222222" right="0.472222222222222" top="0.472222222222222" bottom="0.472222222222222" header="0.472222222222222" footer="0.472222222222222"/>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view="pageBreakPreview" zoomScaleNormal="100" workbookViewId="0">
      <selection activeCell="B2" sqref="B2"/>
    </sheetView>
  </sheetViews>
  <sheetFormatPr defaultColWidth="10" defaultRowHeight="15.75" outlineLevelRow="5" outlineLevelCol="5"/>
  <cols>
    <col min="1" max="1" width="8.5" style="2" customWidth="1"/>
    <col min="2" max="2" width="40.25" style="2" customWidth="1"/>
    <col min="3" max="3" width="8.875" style="2" customWidth="1"/>
    <col min="4" max="4" width="9.625" style="2" customWidth="1"/>
    <col min="5" max="6" width="13.75" style="3" customWidth="1"/>
    <col min="7" max="16384" width="10" style="3"/>
  </cols>
  <sheetData>
    <row r="1" ht="42" customHeight="1" spans="1:6">
      <c r="A1" s="4" t="s">
        <v>391</v>
      </c>
      <c r="B1" s="4"/>
      <c r="C1" s="4"/>
      <c r="D1" s="4"/>
      <c r="E1" s="4"/>
      <c r="F1" s="4"/>
    </row>
    <row r="2" ht="24" customHeight="1" spans="1:6">
      <c r="A2" s="5" t="str">
        <f>汇总表!A2</f>
        <v>项目名称：2026-2028年南京市江宁区域内普通国省道综合养护项目</v>
      </c>
      <c r="B2" s="5"/>
      <c r="C2" s="5"/>
      <c r="D2" s="5"/>
      <c r="E2" s="5"/>
      <c r="F2" s="6" t="s">
        <v>59</v>
      </c>
    </row>
    <row r="3" ht="30" customHeight="1" spans="1:6">
      <c r="A3" s="7" t="s">
        <v>60</v>
      </c>
      <c r="B3" s="7" t="s">
        <v>61</v>
      </c>
      <c r="C3" s="7" t="s">
        <v>62</v>
      </c>
      <c r="D3" s="7" t="s">
        <v>63</v>
      </c>
      <c r="E3" s="7" t="s">
        <v>64</v>
      </c>
      <c r="F3" s="7" t="s">
        <v>65</v>
      </c>
    </row>
    <row r="4" s="1" customFormat="1" ht="30" customHeight="1" spans="1:6">
      <c r="A4" s="8" t="s">
        <v>392</v>
      </c>
      <c r="B4" s="9" t="s">
        <v>393</v>
      </c>
      <c r="C4" s="10"/>
      <c r="D4" s="10"/>
      <c r="E4" s="11"/>
      <c r="F4" s="12"/>
    </row>
    <row r="5" s="1" customFormat="1" ht="30" customHeight="1" spans="1:6">
      <c r="A5" s="13" t="s">
        <v>394</v>
      </c>
      <c r="B5" s="14" t="s">
        <v>393</v>
      </c>
      <c r="C5" s="10" t="s">
        <v>69</v>
      </c>
      <c r="D5" s="10">
        <v>1</v>
      </c>
      <c r="E5" s="15"/>
      <c r="F5" s="16">
        <f>IF(D5="","",ROUND(D5*E5,2))</f>
        <v>0</v>
      </c>
    </row>
    <row r="6" ht="30" customHeight="1" spans="1:6">
      <c r="A6" s="17" t="s">
        <v>395</v>
      </c>
      <c r="B6" s="18"/>
      <c r="C6" s="18"/>
      <c r="D6" s="19">
        <f>SUM(F4:F5)</f>
        <v>0</v>
      </c>
      <c r="E6" s="19"/>
      <c r="F6" s="20" t="s">
        <v>101</v>
      </c>
    </row>
  </sheetData>
  <sheetProtection algorithmName="SHA-512" hashValue="QwFFew9uFewcxLKMCqKjg0ywfugTF8HU1k7tnYOF90Jf88ADP3cn9ihWFtAY/MS8Bc1pKNVoTumSIhwSOwzn8g==" saltValue="pajJTgFCs7U5CNSXXLsQsw==" spinCount="100000" sheet="1" formatColumns="0" formatRows="0" objects="1"/>
  <mergeCells count="3">
    <mergeCell ref="A1:F1"/>
    <mergeCell ref="A6:C6"/>
    <mergeCell ref="D6:E6"/>
  </mergeCells>
  <conditionalFormatting sqref="F4">
    <cfRule type="cellIs" dxfId="0" priority="1" stopIfTrue="1" operator="equal">
      <formula>0</formula>
    </cfRule>
  </conditionalFormatting>
  <printOptions horizontalCentered="1"/>
  <pageMargins left="0.472222222222222" right="0.472222222222222" top="0.472222222222222" bottom="0.472222222222222" header="0.472222222222222" footer="0.47222222222222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9"/>
  <sheetViews>
    <sheetView showGridLines="0" view="pageBreakPreview" zoomScale="175" zoomScaleNormal="100" workbookViewId="0">
      <selection activeCell="A2" sqref="A2"/>
    </sheetView>
  </sheetViews>
  <sheetFormatPr defaultColWidth="9" defaultRowHeight="15.75"/>
  <cols>
    <col min="1" max="1" width="93.75" style="205" customWidth="1"/>
    <col min="2" max="16384" width="9" style="206"/>
  </cols>
  <sheetData>
    <row r="1" ht="42" customHeight="1" spans="1:1">
      <c r="A1" s="207" t="s">
        <v>8</v>
      </c>
    </row>
    <row r="2" s="203" customFormat="1" ht="24" customHeight="1" spans="1:1">
      <c r="A2" s="208" t="str">
        <f>汇总表!A2</f>
        <v>项目名称：2026-2028年南京市江宁区域内普通国省道综合养护项目</v>
      </c>
    </row>
    <row r="3" ht="30" customHeight="1" spans="1:1">
      <c r="A3" s="209" t="s">
        <v>9</v>
      </c>
    </row>
    <row r="4" ht="30" customHeight="1" spans="1:1">
      <c r="A4" s="210" t="s">
        <v>10</v>
      </c>
    </row>
    <row r="5" ht="30" customHeight="1" spans="1:1">
      <c r="A5" s="210" t="s">
        <v>11</v>
      </c>
    </row>
    <row r="6" ht="42" customHeight="1" spans="1:1">
      <c r="A6" s="210" t="s">
        <v>12</v>
      </c>
    </row>
    <row r="7" ht="30" customHeight="1" spans="1:1">
      <c r="A7" s="210" t="s">
        <v>13</v>
      </c>
    </row>
    <row r="8" ht="30" customHeight="1" spans="1:1">
      <c r="A8" s="211" t="s">
        <v>14</v>
      </c>
    </row>
    <row r="9" ht="30" customHeight="1" spans="1:1">
      <c r="A9" s="210" t="s">
        <v>15</v>
      </c>
    </row>
    <row r="10" ht="42" customHeight="1" spans="1:1">
      <c r="A10" s="210" t="s">
        <v>16</v>
      </c>
    </row>
    <row r="11" ht="42" customHeight="1" spans="1:1">
      <c r="A11" s="210" t="s">
        <v>17</v>
      </c>
    </row>
    <row r="12" ht="42" customHeight="1" spans="1:1">
      <c r="A12" s="210" t="s">
        <v>18</v>
      </c>
    </row>
    <row r="13" ht="30" customHeight="1" spans="1:1">
      <c r="A13" s="210" t="s">
        <v>19</v>
      </c>
    </row>
    <row r="14" ht="30" customHeight="1" spans="1:1">
      <c r="A14" s="210" t="s">
        <v>20</v>
      </c>
    </row>
    <row r="15" ht="30" customHeight="1" spans="1:1">
      <c r="A15" s="212" t="s">
        <v>21</v>
      </c>
    </row>
    <row r="16" ht="30" customHeight="1" spans="1:1">
      <c r="A16" s="212" t="s">
        <v>22</v>
      </c>
    </row>
    <row r="17" s="204" customFormat="1" ht="30" customHeight="1" spans="1:1">
      <c r="A17" s="212" t="s">
        <v>23</v>
      </c>
    </row>
    <row r="18" ht="16.5" customHeight="1"/>
    <row r="19" ht="16.5" customHeight="1"/>
  </sheetData>
  <sheetProtection algorithmName="SHA-512" hashValue="mnITSx/bW22GgBANNtn8/pUUxSFQW8cmz8Au16bPH3DKWLFRsPrd8bu27cy3jaPV/1lPv+LoXJFz5gSWkLx8vg==" saltValue="Q/rmKKObopZ3/ZUDEkmZcw==" spinCount="100000" sheet="1" formatColumns="0" formatRows="0" objects="1"/>
  <printOptions horizontalCentered="1"/>
  <pageMargins left="0.472222222222222" right="0.472222222222222" top="0.472222222222222" bottom="0.472222222222222" header="0.472222222222222" footer="0.47222222222222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view="pageBreakPreview" zoomScale="130" zoomScaleNormal="100" workbookViewId="0">
      <selection activeCell="A2" sqref="A2"/>
    </sheetView>
  </sheetViews>
  <sheetFormatPr defaultColWidth="10" defaultRowHeight="15.75" outlineLevelCol="4"/>
  <cols>
    <col min="1" max="1" width="7" style="163" customWidth="1"/>
    <col min="2" max="2" width="9.875" style="163" customWidth="1"/>
    <col min="3" max="3" width="24.875" style="163" customWidth="1"/>
    <col min="4" max="4" width="30.25" style="163" customWidth="1"/>
    <col min="5" max="5" width="23" style="165" customWidth="1"/>
    <col min="6" max="16384" width="10" style="165"/>
  </cols>
  <sheetData>
    <row r="1" ht="42" customHeight="1" spans="1:5">
      <c r="A1" s="190" t="s">
        <v>24</v>
      </c>
      <c r="B1" s="35"/>
      <c r="C1" s="35"/>
      <c r="D1" s="35"/>
      <c r="E1" s="35"/>
    </row>
    <row r="2" ht="24" customHeight="1" spans="1:5">
      <c r="A2" s="36" t="s">
        <v>25</v>
      </c>
      <c r="B2" s="191"/>
      <c r="C2" s="191"/>
      <c r="D2" s="191"/>
      <c r="E2" s="38" t="s">
        <v>26</v>
      </c>
    </row>
    <row r="3" ht="30" customHeight="1" spans="1:5">
      <c r="A3" s="40" t="s">
        <v>27</v>
      </c>
      <c r="B3" s="40" t="s">
        <v>28</v>
      </c>
      <c r="C3" s="192" t="s">
        <v>29</v>
      </c>
      <c r="D3" s="193"/>
      <c r="E3" s="40" t="s">
        <v>30</v>
      </c>
    </row>
    <row r="4" ht="30" customHeight="1" spans="1:5">
      <c r="A4" s="194">
        <v>1</v>
      </c>
      <c r="B4" s="195" t="s">
        <v>31</v>
      </c>
      <c r="C4" s="195" t="s">
        <v>32</v>
      </c>
      <c r="D4" s="195" t="s">
        <v>33</v>
      </c>
      <c r="E4" s="161">
        <f>'100-1章（总则-基价类）（年度）'!D84</f>
        <v>0</v>
      </c>
    </row>
    <row r="5" ht="30" customHeight="1" spans="1:5">
      <c r="A5" s="196"/>
      <c r="B5" s="195" t="s">
        <v>34</v>
      </c>
      <c r="C5" s="195"/>
      <c r="D5" s="195" t="s">
        <v>35</v>
      </c>
      <c r="E5" s="161">
        <f>'100-2章（总则-单价类）（年度）'!D22</f>
        <v>0</v>
      </c>
    </row>
    <row r="6" ht="30" customHeight="1" spans="1:5">
      <c r="A6" s="194">
        <v>2</v>
      </c>
      <c r="B6" s="195" t="s">
        <v>36</v>
      </c>
      <c r="C6" s="194" t="s">
        <v>37</v>
      </c>
      <c r="D6" s="195" t="s">
        <v>33</v>
      </c>
      <c r="E6" s="161">
        <f>'200-1章（路基-基价类）（年度）'!D53</f>
        <v>0</v>
      </c>
    </row>
    <row r="7" ht="30" customHeight="1" spans="1:5">
      <c r="A7" s="196"/>
      <c r="B7" s="195" t="s">
        <v>38</v>
      </c>
      <c r="C7" s="196"/>
      <c r="D7" s="195" t="s">
        <v>35</v>
      </c>
      <c r="E7" s="161">
        <f>'200-2章（路基-单价类）（年度）'!D257</f>
        <v>0</v>
      </c>
    </row>
    <row r="8" ht="30" customHeight="1" spans="1:5">
      <c r="A8" s="194">
        <v>3</v>
      </c>
      <c r="B8" s="195" t="s">
        <v>39</v>
      </c>
      <c r="C8" s="194" t="s">
        <v>40</v>
      </c>
      <c r="D8" s="195" t="s">
        <v>33</v>
      </c>
      <c r="E8" s="161">
        <f>'300-1章（路面-基价类）（年度）'!D52</f>
        <v>0</v>
      </c>
    </row>
    <row r="9" ht="30" customHeight="1" spans="1:5">
      <c r="A9" s="197"/>
      <c r="B9" s="195" t="s">
        <v>41</v>
      </c>
      <c r="C9" s="196"/>
      <c r="D9" s="195" t="s">
        <v>35</v>
      </c>
      <c r="E9" s="161">
        <f>'300-2章（路面-单价类）（年度）'!D111</f>
        <v>0</v>
      </c>
    </row>
    <row r="10" ht="30" customHeight="1" spans="1:5">
      <c r="A10" s="194">
        <v>4</v>
      </c>
      <c r="B10" s="194" t="s">
        <v>42</v>
      </c>
      <c r="C10" s="194" t="s">
        <v>43</v>
      </c>
      <c r="D10" s="195" t="s">
        <v>33</v>
      </c>
      <c r="E10" s="161">
        <f>'400-1章（桥涵-基价类）（年度）'!D43</f>
        <v>0</v>
      </c>
    </row>
    <row r="11" ht="30" customHeight="1" spans="1:5">
      <c r="A11" s="197"/>
      <c r="B11" s="194" t="s">
        <v>44</v>
      </c>
      <c r="C11" s="196"/>
      <c r="D11" s="195" t="s">
        <v>35</v>
      </c>
      <c r="E11" s="161">
        <f>'400-2章（桥涵-单价类）（年度）'!D95</f>
        <v>0</v>
      </c>
    </row>
    <row r="12" ht="30" customHeight="1" spans="1:5">
      <c r="A12" s="194">
        <v>5</v>
      </c>
      <c r="B12" s="195">
        <v>500</v>
      </c>
      <c r="C12" s="194" t="s">
        <v>45</v>
      </c>
      <c r="D12" s="195"/>
      <c r="E12" s="161" t="s">
        <v>46</v>
      </c>
    </row>
    <row r="13" ht="30" customHeight="1" spans="1:5">
      <c r="A13" s="194">
        <v>6</v>
      </c>
      <c r="B13" s="195" t="s">
        <v>47</v>
      </c>
      <c r="C13" s="194" t="s">
        <v>48</v>
      </c>
      <c r="D13" s="195" t="s">
        <v>33</v>
      </c>
      <c r="E13" s="161">
        <f>'600-1章（交安-基价类)（年度）'!D38</f>
        <v>0</v>
      </c>
    </row>
    <row r="14" ht="30" customHeight="1" spans="1:5">
      <c r="A14" s="196"/>
      <c r="B14" s="195" t="s">
        <v>49</v>
      </c>
      <c r="C14" s="196"/>
      <c r="D14" s="195" t="s">
        <v>35</v>
      </c>
      <c r="E14" s="161">
        <f>'600-2章（交安-单价类)（年度）'!D131</f>
        <v>0</v>
      </c>
    </row>
    <row r="15" ht="30" customHeight="1" spans="1:5">
      <c r="A15" s="194">
        <v>7</v>
      </c>
      <c r="B15" s="195" t="s">
        <v>50</v>
      </c>
      <c r="C15" s="194" t="s">
        <v>51</v>
      </c>
      <c r="D15" s="195" t="s">
        <v>33</v>
      </c>
      <c r="E15" s="161">
        <f>'700-1章（绿化-基价类)（年度）'!D120</f>
        <v>0</v>
      </c>
    </row>
    <row r="16" ht="30" customHeight="1" spans="1:5">
      <c r="A16" s="196"/>
      <c r="B16" s="195" t="s">
        <v>52</v>
      </c>
      <c r="C16" s="196"/>
      <c r="D16" s="195" t="s">
        <v>35</v>
      </c>
      <c r="E16" s="161">
        <f>'700-2章（绿化-单价类)（年度）'!D103</f>
        <v>0</v>
      </c>
    </row>
    <row r="17" ht="30" customHeight="1" spans="1:5">
      <c r="A17" s="196">
        <v>8</v>
      </c>
      <c r="B17" s="198">
        <v>800</v>
      </c>
      <c r="C17" s="195" t="s">
        <v>53</v>
      </c>
      <c r="D17" s="195" t="s">
        <v>33</v>
      </c>
      <c r="E17" s="161">
        <f>'800章（交通量站点设施维护-基价类）（年度）'!D20</f>
        <v>0</v>
      </c>
    </row>
    <row r="18" ht="30" customHeight="1" spans="1:5">
      <c r="A18" s="196">
        <v>9</v>
      </c>
      <c r="B18" s="198">
        <v>900</v>
      </c>
      <c r="C18" s="195" t="s">
        <v>54</v>
      </c>
      <c r="D18" s="195" t="s">
        <v>33</v>
      </c>
      <c r="E18" s="161">
        <f>'900章（路网运维-基价类）（年度）'!D6</f>
        <v>0</v>
      </c>
    </row>
    <row r="19" ht="30" customHeight="1" spans="1:5">
      <c r="A19" s="195">
        <v>10</v>
      </c>
      <c r="B19" s="198" t="s">
        <v>55</v>
      </c>
      <c r="C19" s="199"/>
      <c r="D19" s="200"/>
      <c r="E19" s="201">
        <f>SUM(E4:E18)</f>
        <v>0</v>
      </c>
    </row>
    <row r="20" ht="30" customHeight="1" spans="1:5">
      <c r="A20" s="196">
        <v>11</v>
      </c>
      <c r="B20" s="198" t="s">
        <v>56</v>
      </c>
      <c r="C20" s="199"/>
      <c r="D20" s="199"/>
      <c r="E20" s="161">
        <f>61935000*1.5%</f>
        <v>929025</v>
      </c>
    </row>
    <row r="21" ht="30" customHeight="1" spans="1:5">
      <c r="A21" s="196">
        <v>12</v>
      </c>
      <c r="B21" s="40" t="s">
        <v>57</v>
      </c>
      <c r="C21" s="40"/>
      <c r="D21" s="40"/>
      <c r="E21" s="202">
        <f>E19*3+E20</f>
        <v>929025</v>
      </c>
    </row>
    <row r="22" spans="5:5">
      <c r="E22" s="32"/>
    </row>
  </sheetData>
  <sheetProtection password="DAD6" sheet="1" formatColumns="0" formatRows="0" objects="1"/>
  <mergeCells count="17">
    <mergeCell ref="A1:E1"/>
    <mergeCell ref="C3:D3"/>
    <mergeCell ref="B19:D19"/>
    <mergeCell ref="B20:D20"/>
    <mergeCell ref="B21:D21"/>
    <mergeCell ref="A4:A5"/>
    <mergeCell ref="A6:A7"/>
    <mergeCell ref="A8:A9"/>
    <mergeCell ref="A10:A11"/>
    <mergeCell ref="A13:A14"/>
    <mergeCell ref="A15:A16"/>
    <mergeCell ref="C4:C5"/>
    <mergeCell ref="C6:C7"/>
    <mergeCell ref="C8:C9"/>
    <mergeCell ref="C10:C11"/>
    <mergeCell ref="C13:C14"/>
    <mergeCell ref="C15:C16"/>
  </mergeCells>
  <printOptions horizontalCentered="1"/>
  <pageMargins left="0.472222222222222" right="0.472222222222222" top="0.472222222222222" bottom="0.472222222222222" header="0.472222222222222" footer="0.472222222222222"/>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4"/>
  <sheetViews>
    <sheetView view="pageBreakPreview" zoomScaleNormal="100" workbookViewId="0">
      <selection activeCell="B2" sqref="B2"/>
    </sheetView>
  </sheetViews>
  <sheetFormatPr defaultColWidth="10" defaultRowHeight="15.75" outlineLevelCol="6"/>
  <cols>
    <col min="1" max="1" width="10" style="2" customWidth="1"/>
    <col min="2" max="2" width="38.625" style="2" customWidth="1"/>
    <col min="3" max="3" width="8.75" style="2" customWidth="1"/>
    <col min="4" max="4" width="9.625" style="2" customWidth="1"/>
    <col min="5" max="6" width="13.75" style="3" customWidth="1"/>
    <col min="7" max="16384" width="10" style="3"/>
  </cols>
  <sheetData>
    <row r="1" ht="42" customHeight="1" spans="1:6">
      <c r="A1" s="4" t="s">
        <v>58</v>
      </c>
      <c r="B1" s="4"/>
      <c r="C1" s="4"/>
      <c r="D1" s="4"/>
      <c r="E1" s="4"/>
      <c r="F1" s="4"/>
    </row>
    <row r="2" ht="24" customHeight="1" spans="1:6">
      <c r="A2" s="5" t="str">
        <f>汇总表!A2</f>
        <v>项目名称：2026-2028年南京市江宁区域内普通国省道综合养护项目</v>
      </c>
      <c r="B2" s="5"/>
      <c r="C2" s="5"/>
      <c r="D2" s="5"/>
      <c r="E2" s="5"/>
      <c r="F2" s="6" t="s">
        <v>59</v>
      </c>
    </row>
    <row r="3" ht="30" customHeight="1" spans="1:6">
      <c r="A3" s="7" t="s">
        <v>60</v>
      </c>
      <c r="B3" s="7" t="s">
        <v>61</v>
      </c>
      <c r="C3" s="7" t="s">
        <v>62</v>
      </c>
      <c r="D3" s="7" t="s">
        <v>63</v>
      </c>
      <c r="E3" s="7" t="s">
        <v>64</v>
      </c>
      <c r="F3" s="7" t="s">
        <v>65</v>
      </c>
    </row>
    <row r="4" ht="30" customHeight="1" spans="1:6">
      <c r="A4" s="7">
        <v>1</v>
      </c>
      <c r="B4" s="21" t="s">
        <v>66</v>
      </c>
      <c r="C4" s="7"/>
      <c r="D4" s="7"/>
      <c r="E4" s="7"/>
      <c r="F4" s="7"/>
    </row>
    <row r="5" ht="30" customHeight="1" spans="1:6">
      <c r="A5" s="13" t="s">
        <v>67</v>
      </c>
      <c r="B5" s="186" t="s">
        <v>68</v>
      </c>
      <c r="C5" s="25" t="s">
        <v>69</v>
      </c>
      <c r="D5" s="10">
        <v>1</v>
      </c>
      <c r="E5" s="187"/>
      <c r="F5" s="12">
        <f t="shared" ref="F5:F68" si="0">IF(D5="","",ROUND(D5*E5,2))</f>
        <v>0</v>
      </c>
    </row>
    <row r="6" ht="30" customHeight="1" spans="1:6">
      <c r="A6" s="13" t="s">
        <v>70</v>
      </c>
      <c r="B6" s="186" t="s">
        <v>71</v>
      </c>
      <c r="C6" s="25" t="s">
        <v>69</v>
      </c>
      <c r="D6" s="10">
        <v>1</v>
      </c>
      <c r="E6" s="187"/>
      <c r="F6" s="12">
        <f t="shared" si="0"/>
        <v>0</v>
      </c>
    </row>
    <row r="7" s="1" customFormat="1" ht="30" customHeight="1" spans="1:7">
      <c r="A7" s="13" t="s">
        <v>72</v>
      </c>
      <c r="B7" s="186" t="s">
        <v>73</v>
      </c>
      <c r="C7" s="25" t="s">
        <v>69</v>
      </c>
      <c r="D7" s="10">
        <v>1</v>
      </c>
      <c r="E7" s="26"/>
      <c r="F7" s="12">
        <f t="shared" si="0"/>
        <v>0</v>
      </c>
      <c r="G7" s="3"/>
    </row>
    <row r="8" s="1" customFormat="1" ht="30" customHeight="1" spans="1:7">
      <c r="A8" s="13" t="s">
        <v>74</v>
      </c>
      <c r="B8" s="186" t="s">
        <v>75</v>
      </c>
      <c r="C8" s="25" t="s">
        <v>69</v>
      </c>
      <c r="D8" s="10">
        <v>1</v>
      </c>
      <c r="E8" s="26"/>
      <c r="F8" s="12">
        <f t="shared" si="0"/>
        <v>0</v>
      </c>
      <c r="G8" s="3"/>
    </row>
    <row r="9" s="1" customFormat="1" ht="30" customHeight="1" spans="1:7">
      <c r="A9" s="13" t="s">
        <v>76</v>
      </c>
      <c r="B9" s="186" t="s">
        <v>77</v>
      </c>
      <c r="C9" s="25" t="s">
        <v>69</v>
      </c>
      <c r="D9" s="10">
        <v>1</v>
      </c>
      <c r="E9" s="26"/>
      <c r="F9" s="12">
        <f t="shared" si="0"/>
        <v>0</v>
      </c>
      <c r="G9" s="3"/>
    </row>
    <row r="10" s="1" customFormat="1" ht="30" customHeight="1" spans="1:7">
      <c r="A10" s="13" t="s">
        <v>78</v>
      </c>
      <c r="B10" s="186" t="s">
        <v>79</v>
      </c>
      <c r="C10" s="25" t="s">
        <v>69</v>
      </c>
      <c r="D10" s="10">
        <v>1</v>
      </c>
      <c r="E10" s="26"/>
      <c r="F10" s="12">
        <f t="shared" si="0"/>
        <v>0</v>
      </c>
      <c r="G10" s="3"/>
    </row>
    <row r="11" s="1" customFormat="1" ht="30" customHeight="1" spans="1:7">
      <c r="A11" s="13" t="s">
        <v>80</v>
      </c>
      <c r="B11" s="186" t="s">
        <v>81</v>
      </c>
      <c r="C11" s="25" t="s">
        <v>69</v>
      </c>
      <c r="D11" s="10">
        <v>1</v>
      </c>
      <c r="E11" s="188"/>
      <c r="F11" s="12">
        <f t="shared" si="0"/>
        <v>0</v>
      </c>
      <c r="G11" s="3"/>
    </row>
    <row r="12" s="1" customFormat="1" ht="30" customHeight="1" spans="1:7">
      <c r="A12" s="13" t="s">
        <v>82</v>
      </c>
      <c r="B12" s="186" t="s">
        <v>83</v>
      </c>
      <c r="C12" s="25" t="s">
        <v>69</v>
      </c>
      <c r="D12" s="10">
        <v>1</v>
      </c>
      <c r="E12" s="26"/>
      <c r="F12" s="12">
        <f t="shared" si="0"/>
        <v>0</v>
      </c>
      <c r="G12" s="3"/>
    </row>
    <row r="13" s="1" customFormat="1" ht="30" customHeight="1" spans="1:7">
      <c r="A13" s="13" t="s">
        <v>84</v>
      </c>
      <c r="B13" s="186" t="s">
        <v>85</v>
      </c>
      <c r="C13" s="25" t="s">
        <v>69</v>
      </c>
      <c r="D13" s="10">
        <v>1</v>
      </c>
      <c r="E13" s="26"/>
      <c r="F13" s="12">
        <f t="shared" si="0"/>
        <v>0</v>
      </c>
      <c r="G13" s="3"/>
    </row>
    <row r="14" s="1" customFormat="1" ht="30" customHeight="1" spans="1:7">
      <c r="A14" s="24" t="s">
        <v>86</v>
      </c>
      <c r="B14" s="21" t="s">
        <v>87</v>
      </c>
      <c r="C14" s="25"/>
      <c r="D14" s="10"/>
      <c r="E14" s="26"/>
      <c r="F14" s="12" t="str">
        <f t="shared" si="0"/>
        <v/>
      </c>
      <c r="G14" s="3"/>
    </row>
    <row r="15" s="1" customFormat="1" ht="30" customHeight="1" spans="1:7">
      <c r="A15" s="13" t="s">
        <v>67</v>
      </c>
      <c r="B15" s="189" t="s">
        <v>68</v>
      </c>
      <c r="C15" s="10" t="s">
        <v>69</v>
      </c>
      <c r="D15" s="10">
        <v>1</v>
      </c>
      <c r="E15" s="187"/>
      <c r="F15" s="12">
        <f t="shared" si="0"/>
        <v>0</v>
      </c>
      <c r="G15" s="3"/>
    </row>
    <row r="16" s="1" customFormat="1" ht="30" customHeight="1" spans="1:7">
      <c r="A16" s="13" t="s">
        <v>70</v>
      </c>
      <c r="B16" s="189" t="s">
        <v>71</v>
      </c>
      <c r="C16" s="10" t="s">
        <v>69</v>
      </c>
      <c r="D16" s="10">
        <v>1</v>
      </c>
      <c r="E16" s="187"/>
      <c r="F16" s="12">
        <f t="shared" si="0"/>
        <v>0</v>
      </c>
      <c r="G16" s="3"/>
    </row>
    <row r="17" s="1" customFormat="1" ht="30" customHeight="1" spans="1:6">
      <c r="A17" s="13" t="s">
        <v>72</v>
      </c>
      <c r="B17" s="189" t="s">
        <v>73</v>
      </c>
      <c r="C17" s="10" t="s">
        <v>69</v>
      </c>
      <c r="D17" s="10">
        <v>1</v>
      </c>
      <c r="E17" s="26"/>
      <c r="F17" s="12">
        <f t="shared" si="0"/>
        <v>0</v>
      </c>
    </row>
    <row r="18" s="1" customFormat="1" ht="30" customHeight="1" spans="1:6">
      <c r="A18" s="13" t="s">
        <v>74</v>
      </c>
      <c r="B18" s="189" t="s">
        <v>75</v>
      </c>
      <c r="C18" s="10" t="s">
        <v>69</v>
      </c>
      <c r="D18" s="10">
        <v>1</v>
      </c>
      <c r="E18" s="26"/>
      <c r="F18" s="12">
        <f t="shared" si="0"/>
        <v>0</v>
      </c>
    </row>
    <row r="19" s="1" customFormat="1" ht="30" customHeight="1" spans="1:6">
      <c r="A19" s="13" t="s">
        <v>76</v>
      </c>
      <c r="B19" s="22" t="s">
        <v>77</v>
      </c>
      <c r="C19" s="10" t="s">
        <v>69</v>
      </c>
      <c r="D19" s="10">
        <v>1</v>
      </c>
      <c r="E19" s="26"/>
      <c r="F19" s="12">
        <f t="shared" si="0"/>
        <v>0</v>
      </c>
    </row>
    <row r="20" s="1" customFormat="1" ht="30" customHeight="1" spans="1:6">
      <c r="A20" s="13" t="s">
        <v>78</v>
      </c>
      <c r="B20" s="22" t="s">
        <v>79</v>
      </c>
      <c r="C20" s="10" t="s">
        <v>69</v>
      </c>
      <c r="D20" s="10">
        <v>1</v>
      </c>
      <c r="E20" s="26"/>
      <c r="F20" s="12">
        <f t="shared" si="0"/>
        <v>0</v>
      </c>
    </row>
    <row r="21" s="1" customFormat="1" ht="30" customHeight="1" spans="1:6">
      <c r="A21" s="13" t="s">
        <v>80</v>
      </c>
      <c r="B21" s="186" t="s">
        <v>81</v>
      </c>
      <c r="C21" s="10" t="s">
        <v>69</v>
      </c>
      <c r="D21" s="10">
        <v>1</v>
      </c>
      <c r="E21" s="188"/>
      <c r="F21" s="12">
        <f t="shared" si="0"/>
        <v>0</v>
      </c>
    </row>
    <row r="22" s="1" customFormat="1" ht="30" customHeight="1" spans="1:6">
      <c r="A22" s="13" t="s">
        <v>82</v>
      </c>
      <c r="B22" s="189" t="s">
        <v>83</v>
      </c>
      <c r="C22" s="10" t="s">
        <v>69</v>
      </c>
      <c r="D22" s="10">
        <v>1</v>
      </c>
      <c r="E22" s="26"/>
      <c r="F22" s="12">
        <f t="shared" si="0"/>
        <v>0</v>
      </c>
    </row>
    <row r="23" s="1" customFormat="1" ht="30" customHeight="1" spans="1:6">
      <c r="A23" s="13" t="s">
        <v>84</v>
      </c>
      <c r="B23" s="189" t="s">
        <v>85</v>
      </c>
      <c r="C23" s="10" t="s">
        <v>69</v>
      </c>
      <c r="D23" s="10">
        <v>1</v>
      </c>
      <c r="E23" s="26"/>
      <c r="F23" s="12">
        <f t="shared" si="0"/>
        <v>0</v>
      </c>
    </row>
    <row r="24" s="1" customFormat="1" ht="30" customHeight="1" spans="1:6">
      <c r="A24" s="24" t="s">
        <v>88</v>
      </c>
      <c r="B24" s="21" t="s">
        <v>89</v>
      </c>
      <c r="C24" s="25"/>
      <c r="D24" s="10"/>
      <c r="E24" s="26"/>
      <c r="F24" s="12" t="str">
        <f t="shared" si="0"/>
        <v/>
      </c>
    </row>
    <row r="25" s="1" customFormat="1" ht="30" customHeight="1" spans="1:6">
      <c r="A25" s="13" t="s">
        <v>67</v>
      </c>
      <c r="B25" s="189" t="s">
        <v>68</v>
      </c>
      <c r="C25" s="10" t="s">
        <v>69</v>
      </c>
      <c r="D25" s="10">
        <v>1</v>
      </c>
      <c r="E25" s="187"/>
      <c r="F25" s="12">
        <f t="shared" si="0"/>
        <v>0</v>
      </c>
    </row>
    <row r="26" s="1" customFormat="1" ht="30" customHeight="1" spans="1:6">
      <c r="A26" s="13" t="s">
        <v>70</v>
      </c>
      <c r="B26" s="189" t="s">
        <v>71</v>
      </c>
      <c r="C26" s="10" t="s">
        <v>69</v>
      </c>
      <c r="D26" s="10">
        <v>1</v>
      </c>
      <c r="E26" s="187"/>
      <c r="F26" s="12">
        <f t="shared" si="0"/>
        <v>0</v>
      </c>
    </row>
    <row r="27" s="1" customFormat="1" ht="30" customHeight="1" spans="1:6">
      <c r="A27" s="13" t="s">
        <v>72</v>
      </c>
      <c r="B27" s="189" t="s">
        <v>73</v>
      </c>
      <c r="C27" s="10" t="s">
        <v>69</v>
      </c>
      <c r="D27" s="10">
        <v>1</v>
      </c>
      <c r="E27" s="26"/>
      <c r="F27" s="12">
        <f t="shared" si="0"/>
        <v>0</v>
      </c>
    </row>
    <row r="28" s="1" customFormat="1" ht="30" customHeight="1" spans="1:6">
      <c r="A28" s="13" t="s">
        <v>74</v>
      </c>
      <c r="B28" s="189" t="s">
        <v>75</v>
      </c>
      <c r="C28" s="10" t="s">
        <v>69</v>
      </c>
      <c r="D28" s="10">
        <v>1</v>
      </c>
      <c r="E28" s="26"/>
      <c r="F28" s="12">
        <f t="shared" si="0"/>
        <v>0</v>
      </c>
    </row>
    <row r="29" s="1" customFormat="1" ht="30" customHeight="1" spans="1:6">
      <c r="A29" s="13" t="s">
        <v>76</v>
      </c>
      <c r="B29" s="22" t="s">
        <v>77</v>
      </c>
      <c r="C29" s="10" t="s">
        <v>69</v>
      </c>
      <c r="D29" s="10">
        <v>1</v>
      </c>
      <c r="E29" s="26"/>
      <c r="F29" s="12">
        <f t="shared" si="0"/>
        <v>0</v>
      </c>
    </row>
    <row r="30" s="1" customFormat="1" ht="30" customHeight="1" spans="1:6">
      <c r="A30" s="13" t="s">
        <v>78</v>
      </c>
      <c r="B30" s="22" t="s">
        <v>79</v>
      </c>
      <c r="C30" s="10" t="s">
        <v>69</v>
      </c>
      <c r="D30" s="10">
        <v>1</v>
      </c>
      <c r="E30" s="26"/>
      <c r="F30" s="12">
        <f t="shared" si="0"/>
        <v>0</v>
      </c>
    </row>
    <row r="31" s="1" customFormat="1" ht="30" customHeight="1" spans="1:6">
      <c r="A31" s="13" t="s">
        <v>80</v>
      </c>
      <c r="B31" s="186" t="s">
        <v>81</v>
      </c>
      <c r="C31" s="10" t="s">
        <v>69</v>
      </c>
      <c r="D31" s="10">
        <v>1</v>
      </c>
      <c r="E31" s="188"/>
      <c r="F31" s="12">
        <f t="shared" si="0"/>
        <v>0</v>
      </c>
    </row>
    <row r="32" s="1" customFormat="1" ht="30" customHeight="1" spans="1:6">
      <c r="A32" s="13" t="s">
        <v>82</v>
      </c>
      <c r="B32" s="189" t="s">
        <v>83</v>
      </c>
      <c r="C32" s="10" t="s">
        <v>69</v>
      </c>
      <c r="D32" s="10">
        <v>1</v>
      </c>
      <c r="E32" s="26"/>
      <c r="F32" s="12">
        <f t="shared" si="0"/>
        <v>0</v>
      </c>
    </row>
    <row r="33" s="1" customFormat="1" ht="30" customHeight="1" spans="1:6">
      <c r="A33" s="13" t="s">
        <v>84</v>
      </c>
      <c r="B33" s="189" t="s">
        <v>85</v>
      </c>
      <c r="C33" s="10" t="s">
        <v>69</v>
      </c>
      <c r="D33" s="10">
        <v>1</v>
      </c>
      <c r="E33" s="26"/>
      <c r="F33" s="12">
        <f t="shared" si="0"/>
        <v>0</v>
      </c>
    </row>
    <row r="34" s="1" customFormat="1" ht="30" customHeight="1" spans="1:6">
      <c r="A34" s="24" t="s">
        <v>90</v>
      </c>
      <c r="B34" s="27" t="s">
        <v>91</v>
      </c>
      <c r="C34" s="25"/>
      <c r="D34" s="10"/>
      <c r="E34" s="26"/>
      <c r="F34" s="12" t="str">
        <f t="shared" si="0"/>
        <v/>
      </c>
    </row>
    <row r="35" s="1" customFormat="1" ht="30" customHeight="1" spans="1:6">
      <c r="A35" s="13" t="s">
        <v>67</v>
      </c>
      <c r="B35" s="189" t="s">
        <v>68</v>
      </c>
      <c r="C35" s="10" t="s">
        <v>69</v>
      </c>
      <c r="D35" s="10">
        <v>1</v>
      </c>
      <c r="E35" s="187"/>
      <c r="F35" s="12">
        <f t="shared" si="0"/>
        <v>0</v>
      </c>
    </row>
    <row r="36" s="1" customFormat="1" ht="30" customHeight="1" spans="1:6">
      <c r="A36" s="13" t="s">
        <v>70</v>
      </c>
      <c r="B36" s="189" t="s">
        <v>71</v>
      </c>
      <c r="C36" s="10" t="s">
        <v>69</v>
      </c>
      <c r="D36" s="10">
        <v>1</v>
      </c>
      <c r="E36" s="187"/>
      <c r="F36" s="12">
        <f t="shared" si="0"/>
        <v>0</v>
      </c>
    </row>
    <row r="37" s="1" customFormat="1" ht="30" customHeight="1" spans="1:6">
      <c r="A37" s="13" t="s">
        <v>72</v>
      </c>
      <c r="B37" s="189" t="s">
        <v>73</v>
      </c>
      <c r="C37" s="10" t="s">
        <v>69</v>
      </c>
      <c r="D37" s="10">
        <v>1</v>
      </c>
      <c r="E37" s="26"/>
      <c r="F37" s="12">
        <f t="shared" si="0"/>
        <v>0</v>
      </c>
    </row>
    <row r="38" s="1" customFormat="1" ht="30" customHeight="1" spans="1:6">
      <c r="A38" s="13" t="s">
        <v>74</v>
      </c>
      <c r="B38" s="189" t="s">
        <v>75</v>
      </c>
      <c r="C38" s="10" t="s">
        <v>69</v>
      </c>
      <c r="D38" s="10">
        <v>1</v>
      </c>
      <c r="E38" s="26"/>
      <c r="F38" s="12">
        <f t="shared" si="0"/>
        <v>0</v>
      </c>
    </row>
    <row r="39" s="1" customFormat="1" ht="30" customHeight="1" spans="1:6">
      <c r="A39" s="13" t="s">
        <v>76</v>
      </c>
      <c r="B39" s="22" t="s">
        <v>77</v>
      </c>
      <c r="C39" s="10" t="s">
        <v>69</v>
      </c>
      <c r="D39" s="10">
        <v>1</v>
      </c>
      <c r="E39" s="26"/>
      <c r="F39" s="12">
        <f t="shared" si="0"/>
        <v>0</v>
      </c>
    </row>
    <row r="40" s="1" customFormat="1" ht="30" customHeight="1" spans="1:6">
      <c r="A40" s="13" t="s">
        <v>78</v>
      </c>
      <c r="B40" s="22" t="s">
        <v>79</v>
      </c>
      <c r="C40" s="10" t="s">
        <v>69</v>
      </c>
      <c r="D40" s="10">
        <v>1</v>
      </c>
      <c r="E40" s="26"/>
      <c r="F40" s="12">
        <f t="shared" si="0"/>
        <v>0</v>
      </c>
    </row>
    <row r="41" s="1" customFormat="1" ht="30" customHeight="1" spans="1:6">
      <c r="A41" s="13" t="s">
        <v>80</v>
      </c>
      <c r="B41" s="186" t="s">
        <v>81</v>
      </c>
      <c r="C41" s="10" t="s">
        <v>69</v>
      </c>
      <c r="D41" s="10">
        <v>1</v>
      </c>
      <c r="E41" s="188"/>
      <c r="F41" s="12">
        <f t="shared" si="0"/>
        <v>0</v>
      </c>
    </row>
    <row r="42" s="1" customFormat="1" ht="30" customHeight="1" spans="1:6">
      <c r="A42" s="13" t="s">
        <v>82</v>
      </c>
      <c r="B42" s="189" t="s">
        <v>83</v>
      </c>
      <c r="C42" s="10" t="s">
        <v>69</v>
      </c>
      <c r="D42" s="10">
        <v>1</v>
      </c>
      <c r="E42" s="26"/>
      <c r="F42" s="12">
        <f t="shared" si="0"/>
        <v>0</v>
      </c>
    </row>
    <row r="43" s="1" customFormat="1" ht="30" customHeight="1" spans="1:6">
      <c r="A43" s="13" t="s">
        <v>84</v>
      </c>
      <c r="B43" s="189" t="s">
        <v>85</v>
      </c>
      <c r="C43" s="10" t="s">
        <v>69</v>
      </c>
      <c r="D43" s="10">
        <v>1</v>
      </c>
      <c r="E43" s="26"/>
      <c r="F43" s="12">
        <f t="shared" si="0"/>
        <v>0</v>
      </c>
    </row>
    <row r="44" s="1" customFormat="1" ht="30" customHeight="1" spans="1:6">
      <c r="A44" s="24" t="s">
        <v>92</v>
      </c>
      <c r="B44" s="27" t="s">
        <v>93</v>
      </c>
      <c r="C44" s="25"/>
      <c r="D44" s="10"/>
      <c r="E44" s="26"/>
      <c r="F44" s="12" t="str">
        <f t="shared" si="0"/>
        <v/>
      </c>
    </row>
    <row r="45" s="1" customFormat="1" ht="30" customHeight="1" spans="1:6">
      <c r="A45" s="13" t="s">
        <v>67</v>
      </c>
      <c r="B45" s="189" t="s">
        <v>68</v>
      </c>
      <c r="C45" s="10" t="s">
        <v>69</v>
      </c>
      <c r="D45" s="10">
        <v>1</v>
      </c>
      <c r="E45" s="187"/>
      <c r="F45" s="12">
        <f t="shared" si="0"/>
        <v>0</v>
      </c>
    </row>
    <row r="46" s="1" customFormat="1" ht="30" customHeight="1" spans="1:6">
      <c r="A46" s="13" t="s">
        <v>70</v>
      </c>
      <c r="B46" s="189" t="s">
        <v>71</v>
      </c>
      <c r="C46" s="10" t="s">
        <v>69</v>
      </c>
      <c r="D46" s="10">
        <v>1</v>
      </c>
      <c r="E46" s="187"/>
      <c r="F46" s="12">
        <f t="shared" si="0"/>
        <v>0</v>
      </c>
    </row>
    <row r="47" s="1" customFormat="1" ht="30" customHeight="1" spans="1:6">
      <c r="A47" s="13" t="s">
        <v>72</v>
      </c>
      <c r="B47" s="189" t="s">
        <v>73</v>
      </c>
      <c r="C47" s="10" t="s">
        <v>69</v>
      </c>
      <c r="D47" s="10">
        <v>1</v>
      </c>
      <c r="E47" s="26"/>
      <c r="F47" s="12">
        <f t="shared" si="0"/>
        <v>0</v>
      </c>
    </row>
    <row r="48" s="1" customFormat="1" ht="30" customHeight="1" spans="1:6">
      <c r="A48" s="13" t="s">
        <v>74</v>
      </c>
      <c r="B48" s="189" t="s">
        <v>75</v>
      </c>
      <c r="C48" s="10" t="s">
        <v>69</v>
      </c>
      <c r="D48" s="10">
        <v>1</v>
      </c>
      <c r="E48" s="26"/>
      <c r="F48" s="12">
        <f t="shared" si="0"/>
        <v>0</v>
      </c>
    </row>
    <row r="49" s="1" customFormat="1" ht="30" customHeight="1" spans="1:6">
      <c r="A49" s="13" t="s">
        <v>76</v>
      </c>
      <c r="B49" s="22" t="s">
        <v>77</v>
      </c>
      <c r="C49" s="10" t="s">
        <v>69</v>
      </c>
      <c r="D49" s="10">
        <v>1</v>
      </c>
      <c r="E49" s="26"/>
      <c r="F49" s="12">
        <f t="shared" si="0"/>
        <v>0</v>
      </c>
    </row>
    <row r="50" s="1" customFormat="1" ht="30" customHeight="1" spans="1:6">
      <c r="A50" s="13" t="s">
        <v>78</v>
      </c>
      <c r="B50" s="22" t="s">
        <v>79</v>
      </c>
      <c r="C50" s="10" t="s">
        <v>69</v>
      </c>
      <c r="D50" s="10">
        <v>1</v>
      </c>
      <c r="E50" s="26"/>
      <c r="F50" s="12">
        <f t="shared" si="0"/>
        <v>0</v>
      </c>
    </row>
    <row r="51" s="1" customFormat="1" ht="30" customHeight="1" spans="1:6">
      <c r="A51" s="13" t="s">
        <v>80</v>
      </c>
      <c r="B51" s="186" t="s">
        <v>81</v>
      </c>
      <c r="C51" s="10" t="s">
        <v>69</v>
      </c>
      <c r="D51" s="10">
        <v>1</v>
      </c>
      <c r="E51" s="188"/>
      <c r="F51" s="12">
        <f t="shared" si="0"/>
        <v>0</v>
      </c>
    </row>
    <row r="52" s="1" customFormat="1" ht="30" customHeight="1" spans="1:6">
      <c r="A52" s="13" t="s">
        <v>82</v>
      </c>
      <c r="B52" s="189" t="s">
        <v>83</v>
      </c>
      <c r="C52" s="10" t="s">
        <v>69</v>
      </c>
      <c r="D52" s="10">
        <v>1</v>
      </c>
      <c r="E52" s="26"/>
      <c r="F52" s="12">
        <f t="shared" si="0"/>
        <v>0</v>
      </c>
    </row>
    <row r="53" s="1" customFormat="1" ht="30" customHeight="1" spans="1:6">
      <c r="A53" s="13" t="s">
        <v>84</v>
      </c>
      <c r="B53" s="189" t="s">
        <v>85</v>
      </c>
      <c r="C53" s="10" t="s">
        <v>69</v>
      </c>
      <c r="D53" s="10">
        <v>1</v>
      </c>
      <c r="E53" s="26"/>
      <c r="F53" s="12">
        <f t="shared" si="0"/>
        <v>0</v>
      </c>
    </row>
    <row r="54" s="1" customFormat="1" ht="30" customHeight="1" spans="1:6">
      <c r="A54" s="24" t="s">
        <v>94</v>
      </c>
      <c r="B54" s="27" t="s">
        <v>95</v>
      </c>
      <c r="C54" s="10"/>
      <c r="D54" s="10"/>
      <c r="E54" s="26"/>
      <c r="F54" s="12" t="str">
        <f t="shared" si="0"/>
        <v/>
      </c>
    </row>
    <row r="55" s="1" customFormat="1" ht="30" customHeight="1" spans="1:6">
      <c r="A55" s="13" t="s">
        <v>67</v>
      </c>
      <c r="B55" s="189" t="s">
        <v>68</v>
      </c>
      <c r="C55" s="10" t="s">
        <v>69</v>
      </c>
      <c r="D55" s="10">
        <v>1</v>
      </c>
      <c r="E55" s="187"/>
      <c r="F55" s="12">
        <f t="shared" si="0"/>
        <v>0</v>
      </c>
    </row>
    <row r="56" s="1" customFormat="1" ht="30" customHeight="1" spans="1:6">
      <c r="A56" s="13" t="s">
        <v>70</v>
      </c>
      <c r="B56" s="189" t="s">
        <v>71</v>
      </c>
      <c r="C56" s="10" t="s">
        <v>69</v>
      </c>
      <c r="D56" s="10">
        <v>1</v>
      </c>
      <c r="E56" s="188"/>
      <c r="F56" s="12">
        <f t="shared" si="0"/>
        <v>0</v>
      </c>
    </row>
    <row r="57" s="1" customFormat="1" ht="30" customHeight="1" spans="1:6">
      <c r="A57" s="13" t="s">
        <v>72</v>
      </c>
      <c r="B57" s="189" t="s">
        <v>73</v>
      </c>
      <c r="C57" s="10" t="s">
        <v>69</v>
      </c>
      <c r="D57" s="10">
        <v>1</v>
      </c>
      <c r="E57" s="26"/>
      <c r="F57" s="12">
        <f t="shared" si="0"/>
        <v>0</v>
      </c>
    </row>
    <row r="58" s="1" customFormat="1" ht="30" customHeight="1" spans="1:6">
      <c r="A58" s="13" t="s">
        <v>74</v>
      </c>
      <c r="B58" s="189" t="s">
        <v>75</v>
      </c>
      <c r="C58" s="10" t="s">
        <v>69</v>
      </c>
      <c r="D58" s="10">
        <v>1</v>
      </c>
      <c r="E58" s="26"/>
      <c r="F58" s="12">
        <f t="shared" si="0"/>
        <v>0</v>
      </c>
    </row>
    <row r="59" s="1" customFormat="1" ht="30" customHeight="1" spans="1:6">
      <c r="A59" s="13" t="s">
        <v>76</v>
      </c>
      <c r="B59" s="22" t="s">
        <v>77</v>
      </c>
      <c r="C59" s="10" t="s">
        <v>69</v>
      </c>
      <c r="D59" s="10">
        <v>1</v>
      </c>
      <c r="E59" s="26"/>
      <c r="F59" s="12">
        <f t="shared" si="0"/>
        <v>0</v>
      </c>
    </row>
    <row r="60" s="1" customFormat="1" ht="30" customHeight="1" spans="1:6">
      <c r="A60" s="13" t="s">
        <v>78</v>
      </c>
      <c r="B60" s="22" t="s">
        <v>79</v>
      </c>
      <c r="C60" s="10" t="s">
        <v>69</v>
      </c>
      <c r="D60" s="10">
        <v>1</v>
      </c>
      <c r="E60" s="26"/>
      <c r="F60" s="12">
        <f t="shared" si="0"/>
        <v>0</v>
      </c>
    </row>
    <row r="61" s="1" customFormat="1" ht="30" customHeight="1" spans="1:6">
      <c r="A61" s="13" t="s">
        <v>80</v>
      </c>
      <c r="B61" s="186" t="s">
        <v>81</v>
      </c>
      <c r="C61" s="10" t="s">
        <v>69</v>
      </c>
      <c r="D61" s="10">
        <v>1</v>
      </c>
      <c r="E61" s="188"/>
      <c r="F61" s="12">
        <f t="shared" si="0"/>
        <v>0</v>
      </c>
    </row>
    <row r="62" s="1" customFormat="1" ht="30" customHeight="1" spans="1:6">
      <c r="A62" s="13" t="s">
        <v>82</v>
      </c>
      <c r="B62" s="189" t="s">
        <v>83</v>
      </c>
      <c r="C62" s="10" t="s">
        <v>69</v>
      </c>
      <c r="D62" s="10">
        <v>1</v>
      </c>
      <c r="E62" s="26"/>
      <c r="F62" s="12">
        <f t="shared" si="0"/>
        <v>0</v>
      </c>
    </row>
    <row r="63" s="1" customFormat="1" ht="30" customHeight="1" spans="1:6">
      <c r="A63" s="13" t="s">
        <v>84</v>
      </c>
      <c r="B63" s="189" t="s">
        <v>85</v>
      </c>
      <c r="C63" s="10" t="s">
        <v>69</v>
      </c>
      <c r="D63" s="10">
        <v>1</v>
      </c>
      <c r="E63" s="26"/>
      <c r="F63" s="12">
        <f t="shared" si="0"/>
        <v>0</v>
      </c>
    </row>
    <row r="64" s="1" customFormat="1" ht="30" customHeight="1" spans="1:6">
      <c r="A64" s="24" t="s">
        <v>96</v>
      </c>
      <c r="B64" s="27" t="s">
        <v>97</v>
      </c>
      <c r="C64" s="10"/>
      <c r="D64" s="10"/>
      <c r="E64" s="26"/>
      <c r="F64" s="12" t="str">
        <f t="shared" si="0"/>
        <v/>
      </c>
    </row>
    <row r="65" s="1" customFormat="1" ht="30" customHeight="1" spans="1:6">
      <c r="A65" s="13" t="s">
        <v>67</v>
      </c>
      <c r="B65" s="189" t="s">
        <v>68</v>
      </c>
      <c r="C65" s="10" t="s">
        <v>69</v>
      </c>
      <c r="D65" s="10">
        <v>1</v>
      </c>
      <c r="E65" s="188"/>
      <c r="F65" s="12">
        <f t="shared" si="0"/>
        <v>0</v>
      </c>
    </row>
    <row r="66" s="1" customFormat="1" ht="30" customHeight="1" spans="1:6">
      <c r="A66" s="13" t="s">
        <v>70</v>
      </c>
      <c r="B66" s="189" t="s">
        <v>71</v>
      </c>
      <c r="C66" s="10" t="s">
        <v>69</v>
      </c>
      <c r="D66" s="10">
        <v>1</v>
      </c>
      <c r="E66" s="26"/>
      <c r="F66" s="12">
        <f t="shared" si="0"/>
        <v>0</v>
      </c>
    </row>
    <row r="67" s="1" customFormat="1" ht="30" customHeight="1" spans="1:6">
      <c r="A67" s="13" t="s">
        <v>72</v>
      </c>
      <c r="B67" s="189" t="s">
        <v>73</v>
      </c>
      <c r="C67" s="10" t="s">
        <v>69</v>
      </c>
      <c r="D67" s="10">
        <v>1</v>
      </c>
      <c r="E67" s="26"/>
      <c r="F67" s="12">
        <f t="shared" si="0"/>
        <v>0</v>
      </c>
    </row>
    <row r="68" s="1" customFormat="1" ht="30" customHeight="1" spans="1:6">
      <c r="A68" s="13" t="s">
        <v>74</v>
      </c>
      <c r="B68" s="189" t="s">
        <v>75</v>
      </c>
      <c r="C68" s="10" t="s">
        <v>69</v>
      </c>
      <c r="D68" s="10">
        <v>1</v>
      </c>
      <c r="E68" s="26"/>
      <c r="F68" s="12">
        <f t="shared" si="0"/>
        <v>0</v>
      </c>
    </row>
    <row r="69" s="1" customFormat="1" ht="30" customHeight="1" spans="1:6">
      <c r="A69" s="13" t="s">
        <v>76</v>
      </c>
      <c r="B69" s="22" t="s">
        <v>77</v>
      </c>
      <c r="C69" s="10" t="s">
        <v>69</v>
      </c>
      <c r="D69" s="10">
        <v>1</v>
      </c>
      <c r="E69" s="26"/>
      <c r="F69" s="12">
        <f t="shared" ref="F69:F83" si="1">IF(D69="","",ROUND(D69*E69,2))</f>
        <v>0</v>
      </c>
    </row>
    <row r="70" s="1" customFormat="1" ht="30" customHeight="1" spans="1:6">
      <c r="A70" s="13" t="s">
        <v>78</v>
      </c>
      <c r="B70" s="22" t="s">
        <v>79</v>
      </c>
      <c r="C70" s="10" t="s">
        <v>69</v>
      </c>
      <c r="D70" s="10">
        <v>1</v>
      </c>
      <c r="E70" s="26"/>
      <c r="F70" s="12">
        <f t="shared" si="1"/>
        <v>0</v>
      </c>
    </row>
    <row r="71" s="1" customFormat="1" ht="30" customHeight="1" spans="1:6">
      <c r="A71" s="13" t="s">
        <v>80</v>
      </c>
      <c r="B71" s="186" t="s">
        <v>81</v>
      </c>
      <c r="C71" s="10" t="s">
        <v>69</v>
      </c>
      <c r="D71" s="10">
        <v>1</v>
      </c>
      <c r="E71" s="188"/>
      <c r="F71" s="12">
        <f t="shared" si="1"/>
        <v>0</v>
      </c>
    </row>
    <row r="72" s="1" customFormat="1" ht="30" customHeight="1" spans="1:6">
      <c r="A72" s="13" t="s">
        <v>82</v>
      </c>
      <c r="B72" s="189" t="s">
        <v>83</v>
      </c>
      <c r="C72" s="10" t="s">
        <v>69</v>
      </c>
      <c r="D72" s="10">
        <v>1</v>
      </c>
      <c r="E72" s="26"/>
      <c r="F72" s="12">
        <f t="shared" si="1"/>
        <v>0</v>
      </c>
    </row>
    <row r="73" s="1" customFormat="1" ht="30" customHeight="1" spans="1:6">
      <c r="A73" s="13" t="s">
        <v>84</v>
      </c>
      <c r="B73" s="189" t="s">
        <v>85</v>
      </c>
      <c r="C73" s="10" t="s">
        <v>69</v>
      </c>
      <c r="D73" s="10">
        <v>1</v>
      </c>
      <c r="E73" s="26"/>
      <c r="F73" s="12">
        <f t="shared" si="1"/>
        <v>0</v>
      </c>
    </row>
    <row r="74" s="1" customFormat="1" ht="30" customHeight="1" spans="1:6">
      <c r="A74" s="24" t="s">
        <v>98</v>
      </c>
      <c r="B74" s="27" t="s">
        <v>99</v>
      </c>
      <c r="C74" s="10"/>
      <c r="D74" s="10"/>
      <c r="E74" s="26"/>
      <c r="F74" s="12" t="str">
        <f t="shared" si="1"/>
        <v/>
      </c>
    </row>
    <row r="75" s="1" customFormat="1" ht="30" customHeight="1" spans="1:6">
      <c r="A75" s="13" t="s">
        <v>67</v>
      </c>
      <c r="B75" s="189" t="s">
        <v>68</v>
      </c>
      <c r="C75" s="10" t="s">
        <v>69</v>
      </c>
      <c r="D75" s="10">
        <v>1</v>
      </c>
      <c r="E75" s="187"/>
      <c r="F75" s="12">
        <f t="shared" si="1"/>
        <v>0</v>
      </c>
    </row>
    <row r="76" s="1" customFormat="1" ht="30" customHeight="1" spans="1:6">
      <c r="A76" s="13" t="s">
        <v>70</v>
      </c>
      <c r="B76" s="189" t="s">
        <v>71</v>
      </c>
      <c r="C76" s="10" t="s">
        <v>69</v>
      </c>
      <c r="D76" s="10">
        <v>1</v>
      </c>
      <c r="E76" s="188"/>
      <c r="F76" s="12">
        <f t="shared" si="1"/>
        <v>0</v>
      </c>
    </row>
    <row r="77" s="1" customFormat="1" ht="30" customHeight="1" spans="1:6">
      <c r="A77" s="13" t="s">
        <v>72</v>
      </c>
      <c r="B77" s="189" t="s">
        <v>73</v>
      </c>
      <c r="C77" s="10" t="s">
        <v>69</v>
      </c>
      <c r="D77" s="10">
        <v>1</v>
      </c>
      <c r="E77" s="26"/>
      <c r="F77" s="12">
        <f t="shared" si="1"/>
        <v>0</v>
      </c>
    </row>
    <row r="78" s="1" customFormat="1" ht="30" customHeight="1" spans="1:6">
      <c r="A78" s="13" t="s">
        <v>74</v>
      </c>
      <c r="B78" s="189" t="s">
        <v>75</v>
      </c>
      <c r="C78" s="10" t="s">
        <v>69</v>
      </c>
      <c r="D78" s="10">
        <v>1</v>
      </c>
      <c r="E78" s="26"/>
      <c r="F78" s="12">
        <f t="shared" si="1"/>
        <v>0</v>
      </c>
    </row>
    <row r="79" s="1" customFormat="1" ht="30" customHeight="1" spans="1:6">
      <c r="A79" s="13" t="s">
        <v>76</v>
      </c>
      <c r="B79" s="22" t="s">
        <v>77</v>
      </c>
      <c r="C79" s="10" t="s">
        <v>69</v>
      </c>
      <c r="D79" s="10">
        <v>1</v>
      </c>
      <c r="E79" s="26"/>
      <c r="F79" s="12">
        <f t="shared" si="1"/>
        <v>0</v>
      </c>
    </row>
    <row r="80" s="1" customFormat="1" ht="30" customHeight="1" spans="1:6">
      <c r="A80" s="13" t="s">
        <v>78</v>
      </c>
      <c r="B80" s="22" t="s">
        <v>79</v>
      </c>
      <c r="C80" s="10" t="s">
        <v>69</v>
      </c>
      <c r="D80" s="10">
        <v>1</v>
      </c>
      <c r="E80" s="26"/>
      <c r="F80" s="12">
        <f t="shared" si="1"/>
        <v>0</v>
      </c>
    </row>
    <row r="81" s="1" customFormat="1" ht="30" customHeight="1" spans="1:6">
      <c r="A81" s="13" t="s">
        <v>80</v>
      </c>
      <c r="B81" s="186" t="s">
        <v>81</v>
      </c>
      <c r="C81" s="10" t="s">
        <v>69</v>
      </c>
      <c r="D81" s="10">
        <v>1</v>
      </c>
      <c r="E81" s="188"/>
      <c r="F81" s="12">
        <f t="shared" si="1"/>
        <v>0</v>
      </c>
    </row>
    <row r="82" s="1" customFormat="1" ht="30" customHeight="1" spans="1:6">
      <c r="A82" s="13" t="s">
        <v>82</v>
      </c>
      <c r="B82" s="189" t="s">
        <v>83</v>
      </c>
      <c r="C82" s="10" t="s">
        <v>69</v>
      </c>
      <c r="D82" s="10">
        <v>1</v>
      </c>
      <c r="E82" s="26"/>
      <c r="F82" s="12">
        <f t="shared" si="1"/>
        <v>0</v>
      </c>
    </row>
    <row r="83" s="1" customFormat="1" ht="30" customHeight="1" spans="1:6">
      <c r="A83" s="13" t="s">
        <v>84</v>
      </c>
      <c r="B83" s="189" t="s">
        <v>85</v>
      </c>
      <c r="C83" s="10" t="s">
        <v>69</v>
      </c>
      <c r="D83" s="10">
        <v>1</v>
      </c>
      <c r="E83" s="26">
        <v>0</v>
      </c>
      <c r="F83" s="12">
        <f t="shared" si="1"/>
        <v>0</v>
      </c>
    </row>
    <row r="84" ht="30" customHeight="1" spans="1:6">
      <c r="A84" s="17" t="s">
        <v>100</v>
      </c>
      <c r="B84" s="18"/>
      <c r="C84" s="18"/>
      <c r="D84" s="19">
        <f>SUM(F5:F83)</f>
        <v>0</v>
      </c>
      <c r="E84" s="19"/>
      <c r="F84" s="20" t="s">
        <v>101</v>
      </c>
    </row>
  </sheetData>
  <sheetProtection algorithmName="SHA-512" hashValue="dr+dBZBbw9GHebtaw2WtBKPFy2HF8faZWq9pDlBoQivGE0HrWr2s5m6hoDWp7y4ghgDAFPWf8AWhPpYhV5ovvw==" saltValue="YbqFiTt1CiVQECPoSFXp0w==" spinCount="100000" sheet="1" formatColumns="0" formatRows="0" objects="1"/>
  <mergeCells count="3">
    <mergeCell ref="A1:F1"/>
    <mergeCell ref="A84:C84"/>
    <mergeCell ref="D84:E84"/>
  </mergeCells>
  <conditionalFormatting sqref="E12:E14">
    <cfRule type="cellIs" dxfId="0" priority="23" stopIfTrue="1" operator="equal">
      <formula>0</formula>
    </cfRule>
  </conditionalFormatting>
  <conditionalFormatting sqref="E22:E24">
    <cfRule type="cellIs" dxfId="0" priority="20" stopIfTrue="1" operator="equal">
      <formula>0</formula>
    </cfRule>
  </conditionalFormatting>
  <conditionalFormatting sqref="E32:E35">
    <cfRule type="cellIs" dxfId="0" priority="17" stopIfTrue="1" operator="equal">
      <formula>0</formula>
    </cfRule>
  </conditionalFormatting>
  <conditionalFormatting sqref="E42:E45">
    <cfRule type="cellIs" dxfId="0" priority="14" stopIfTrue="1" operator="equal">
      <formula>0</formula>
    </cfRule>
  </conditionalFormatting>
  <conditionalFormatting sqref="E52:E54">
    <cfRule type="cellIs" dxfId="0" priority="11" stopIfTrue="1" operator="equal">
      <formula>0</formula>
    </cfRule>
  </conditionalFormatting>
  <conditionalFormatting sqref="E62:E64">
    <cfRule type="cellIs" dxfId="0" priority="8" stopIfTrue="1" operator="equal">
      <formula>0</formula>
    </cfRule>
  </conditionalFormatting>
  <conditionalFormatting sqref="E72:E74">
    <cfRule type="cellIs" dxfId="0" priority="5" stopIfTrue="1" operator="equal">
      <formula>0</formula>
    </cfRule>
  </conditionalFormatting>
  <conditionalFormatting sqref="E82:E83">
    <cfRule type="cellIs" dxfId="0" priority="2" stopIfTrue="1" operator="equal">
      <formula>0</formula>
    </cfRule>
  </conditionalFormatting>
  <conditionalFormatting sqref="E7:E10 E17:E20 E27:E30 E37:E40 E47:E50 E57:E60 E66:E70 E77:E80">
    <cfRule type="cellIs" dxfId="0" priority="26" stopIfTrue="1" operator="equal">
      <formula>0</formula>
    </cfRule>
  </conditionalFormatting>
  <printOptions horizontalCentered="1"/>
  <pageMargins left="0.472222222222222" right="0.472222222222222" top="0.472222222222222" bottom="0.472222222222222" header="0.472222222222222" footer="0.472222222222222"/>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view="pageBreakPreview" zoomScaleNormal="100" workbookViewId="0">
      <selection activeCell="B2" sqref="B2"/>
    </sheetView>
  </sheetViews>
  <sheetFormatPr defaultColWidth="10" defaultRowHeight="15.75" outlineLevelCol="5"/>
  <cols>
    <col min="1" max="1" width="8.5" style="163" customWidth="1"/>
    <col min="2" max="2" width="42" style="163" customWidth="1"/>
    <col min="3" max="3" width="7.25" style="163" customWidth="1"/>
    <col min="4" max="4" width="11.25" style="163" customWidth="1"/>
    <col min="5" max="5" width="11.25" style="164" customWidth="1"/>
    <col min="6" max="6" width="13.5" style="164" customWidth="1"/>
    <col min="7" max="16384" width="10" style="165"/>
  </cols>
  <sheetData>
    <row r="1" ht="42" customHeight="1" spans="1:6">
      <c r="A1" s="35" t="s">
        <v>102</v>
      </c>
      <c r="B1" s="35"/>
      <c r="C1" s="35"/>
      <c r="D1" s="35"/>
      <c r="E1" s="35"/>
      <c r="F1" s="35"/>
    </row>
    <row r="2" ht="24" customHeight="1" spans="1:6">
      <c r="A2" s="166" t="str">
        <f>汇总表!A2</f>
        <v>项目名称：2026-2028年南京市江宁区域内普通国省道综合养护项目</v>
      </c>
      <c r="B2" s="36"/>
      <c r="C2" s="36"/>
      <c r="D2" s="36"/>
      <c r="E2" s="167"/>
      <c r="F2" s="168" t="s">
        <v>103</v>
      </c>
    </row>
    <row r="3" ht="30" customHeight="1" spans="1:6">
      <c r="A3" s="169" t="s">
        <v>104</v>
      </c>
      <c r="B3" s="169" t="s">
        <v>105</v>
      </c>
      <c r="C3" s="169" t="s">
        <v>106</v>
      </c>
      <c r="D3" s="169" t="s">
        <v>107</v>
      </c>
      <c r="E3" s="170" t="s">
        <v>108</v>
      </c>
      <c r="F3" s="170" t="s">
        <v>109</v>
      </c>
    </row>
    <row r="4" ht="30" customHeight="1" spans="1:6">
      <c r="A4" s="39">
        <v>1</v>
      </c>
      <c r="B4" s="171" t="s">
        <v>110</v>
      </c>
      <c r="C4" s="39"/>
      <c r="D4" s="39"/>
      <c r="E4" s="172"/>
      <c r="F4" s="172"/>
    </row>
    <row r="5" ht="30" customHeight="1" spans="1:6">
      <c r="A5" s="155" t="s">
        <v>111</v>
      </c>
      <c r="B5" s="173" t="s">
        <v>112</v>
      </c>
      <c r="C5" s="174" t="s">
        <v>113</v>
      </c>
      <c r="D5" s="175">
        <v>1</v>
      </c>
      <c r="E5" s="176"/>
      <c r="F5" s="177">
        <f t="shared" ref="F5:F21" si="0">IF(D5="","",ROUND(D5*E5,2))</f>
        <v>0</v>
      </c>
    </row>
    <row r="6" ht="30" customHeight="1" spans="1:6">
      <c r="A6" s="157" t="s">
        <v>86</v>
      </c>
      <c r="B6" s="108" t="s">
        <v>114</v>
      </c>
      <c r="C6" s="46"/>
      <c r="D6" s="178"/>
      <c r="E6" s="179"/>
      <c r="F6" s="177" t="str">
        <f t="shared" si="0"/>
        <v/>
      </c>
    </row>
    <row r="7" ht="30" customHeight="1" spans="1:6">
      <c r="A7" s="155" t="s">
        <v>111</v>
      </c>
      <c r="B7" s="173" t="s">
        <v>112</v>
      </c>
      <c r="C7" s="174" t="s">
        <v>113</v>
      </c>
      <c r="D7" s="175">
        <v>1</v>
      </c>
      <c r="E7" s="176"/>
      <c r="F7" s="177">
        <f t="shared" si="0"/>
        <v>0</v>
      </c>
    </row>
    <row r="8" ht="30" customHeight="1" spans="1:6">
      <c r="A8" s="155" t="s">
        <v>115</v>
      </c>
      <c r="B8" s="180" t="s">
        <v>116</v>
      </c>
      <c r="C8" s="174" t="s">
        <v>113</v>
      </c>
      <c r="D8" s="181">
        <v>1</v>
      </c>
      <c r="E8" s="182"/>
      <c r="F8" s="177">
        <f t="shared" si="0"/>
        <v>0</v>
      </c>
    </row>
    <row r="9" ht="30" customHeight="1" spans="1:6">
      <c r="A9" s="157" t="s">
        <v>88</v>
      </c>
      <c r="B9" s="108" t="s">
        <v>117</v>
      </c>
      <c r="C9" s="46"/>
      <c r="D9" s="181"/>
      <c r="E9" s="179"/>
      <c r="F9" s="177" t="str">
        <f t="shared" si="0"/>
        <v/>
      </c>
    </row>
    <row r="10" ht="30" customHeight="1" spans="1:6">
      <c r="A10" s="155" t="s">
        <v>111</v>
      </c>
      <c r="B10" s="173" t="s">
        <v>112</v>
      </c>
      <c r="C10" s="174" t="s">
        <v>113</v>
      </c>
      <c r="D10" s="175">
        <v>1</v>
      </c>
      <c r="E10" s="176"/>
      <c r="F10" s="177">
        <f t="shared" si="0"/>
        <v>0</v>
      </c>
    </row>
    <row r="11" ht="30" customHeight="1" spans="1:6">
      <c r="A11" s="157" t="s">
        <v>90</v>
      </c>
      <c r="B11" s="108" t="s">
        <v>118</v>
      </c>
      <c r="C11" s="46"/>
      <c r="D11" s="181"/>
      <c r="E11" s="179"/>
      <c r="F11" s="177" t="str">
        <f t="shared" si="0"/>
        <v/>
      </c>
    </row>
    <row r="12" ht="30" customHeight="1" spans="1:6">
      <c r="A12" s="155" t="s">
        <v>111</v>
      </c>
      <c r="B12" s="173" t="s">
        <v>112</v>
      </c>
      <c r="C12" s="174" t="s">
        <v>113</v>
      </c>
      <c r="D12" s="175">
        <v>1</v>
      </c>
      <c r="E12" s="176"/>
      <c r="F12" s="177">
        <f t="shared" si="0"/>
        <v>0</v>
      </c>
    </row>
    <row r="13" ht="30" customHeight="1" spans="1:6">
      <c r="A13" s="157" t="s">
        <v>92</v>
      </c>
      <c r="B13" s="108" t="s">
        <v>119</v>
      </c>
      <c r="C13" s="46"/>
      <c r="D13" s="181"/>
      <c r="E13" s="179"/>
      <c r="F13" s="177" t="str">
        <f t="shared" si="0"/>
        <v/>
      </c>
    </row>
    <row r="14" ht="30" customHeight="1" spans="1:6">
      <c r="A14" s="155" t="s">
        <v>111</v>
      </c>
      <c r="B14" s="173" t="s">
        <v>112</v>
      </c>
      <c r="C14" s="174" t="s">
        <v>113</v>
      </c>
      <c r="D14" s="175">
        <v>1</v>
      </c>
      <c r="E14" s="176"/>
      <c r="F14" s="177">
        <f t="shared" si="0"/>
        <v>0</v>
      </c>
    </row>
    <row r="15" ht="30" customHeight="1" spans="1:6">
      <c r="A15" s="157" t="s">
        <v>94</v>
      </c>
      <c r="B15" s="108" t="s">
        <v>120</v>
      </c>
      <c r="C15" s="46"/>
      <c r="D15" s="181"/>
      <c r="E15" s="179"/>
      <c r="F15" s="177" t="str">
        <f t="shared" si="0"/>
        <v/>
      </c>
    </row>
    <row r="16" ht="30" customHeight="1" spans="1:6">
      <c r="A16" s="155" t="s">
        <v>111</v>
      </c>
      <c r="B16" s="173" t="s">
        <v>112</v>
      </c>
      <c r="C16" s="174" t="s">
        <v>113</v>
      </c>
      <c r="D16" s="175">
        <v>1</v>
      </c>
      <c r="E16" s="176"/>
      <c r="F16" s="177">
        <f t="shared" si="0"/>
        <v>0</v>
      </c>
    </row>
    <row r="17" ht="30" customHeight="1" spans="1:6">
      <c r="A17" s="155" t="s">
        <v>115</v>
      </c>
      <c r="B17" s="183" t="s">
        <v>121</v>
      </c>
      <c r="C17" s="174" t="s">
        <v>113</v>
      </c>
      <c r="D17" s="184">
        <v>1</v>
      </c>
      <c r="E17" s="182"/>
      <c r="F17" s="177">
        <f t="shared" si="0"/>
        <v>0</v>
      </c>
    </row>
    <row r="18" ht="30" customHeight="1" spans="1:6">
      <c r="A18" s="157" t="s">
        <v>96</v>
      </c>
      <c r="B18" s="108" t="s">
        <v>122</v>
      </c>
      <c r="C18" s="46"/>
      <c r="D18" s="181"/>
      <c r="E18" s="179"/>
      <c r="F18" s="177" t="str">
        <f t="shared" si="0"/>
        <v/>
      </c>
    </row>
    <row r="19" ht="30" customHeight="1" spans="1:6">
      <c r="A19" s="155" t="s">
        <v>111</v>
      </c>
      <c r="B19" s="173" t="s">
        <v>112</v>
      </c>
      <c r="C19" s="174" t="s">
        <v>113</v>
      </c>
      <c r="D19" s="175">
        <v>1</v>
      </c>
      <c r="E19" s="176"/>
      <c r="F19" s="177">
        <f t="shared" si="0"/>
        <v>0</v>
      </c>
    </row>
    <row r="20" ht="30" customHeight="1" spans="1:6">
      <c r="A20" s="157" t="s">
        <v>98</v>
      </c>
      <c r="B20" s="108" t="s">
        <v>123</v>
      </c>
      <c r="C20" s="46"/>
      <c r="D20" s="181"/>
      <c r="E20" s="179"/>
      <c r="F20" s="177" t="str">
        <f t="shared" si="0"/>
        <v/>
      </c>
    </row>
    <row r="21" ht="30" customHeight="1" spans="1:6">
      <c r="A21" s="155" t="s">
        <v>111</v>
      </c>
      <c r="B21" s="173" t="s">
        <v>112</v>
      </c>
      <c r="C21" s="174" t="s">
        <v>113</v>
      </c>
      <c r="D21" s="175">
        <v>1</v>
      </c>
      <c r="E21" s="176"/>
      <c r="F21" s="177">
        <f t="shared" si="0"/>
        <v>0</v>
      </c>
    </row>
    <row r="22" s="31" customFormat="1" ht="30" customHeight="1" spans="1:6">
      <c r="A22" s="52" t="s">
        <v>124</v>
      </c>
      <c r="B22" s="53"/>
      <c r="C22" s="53"/>
      <c r="D22" s="54">
        <f>SUM(F5:F21)</f>
        <v>0</v>
      </c>
      <c r="E22" s="54"/>
      <c r="F22" s="185" t="s">
        <v>125</v>
      </c>
    </row>
  </sheetData>
  <sheetProtection algorithmName="SHA-512" hashValue="Q5pqNYtl1dPXSgkGh7CuvJAOMhklphR/7qopctAOU9KBwzSCAmb4T6WZp6PL/3N5LZg7btmDPSW++XPNcdkQLQ==" saltValue="FkwnPfXr+Gcp/tLgfFOytQ==" spinCount="100000" sheet="1" formatColumns="0" formatRows="0" objects="1"/>
  <mergeCells count="3">
    <mergeCell ref="A1:F1"/>
    <mergeCell ref="A22:C22"/>
    <mergeCell ref="D22:E22"/>
  </mergeCells>
  <printOptions horizontalCentered="1"/>
  <pageMargins left="0.472222222222222" right="0.472222222222222" top="0.472222222222222" bottom="0.472222222222222" header="0.472222222222222" footer="0.472222222222222"/>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view="pageBreakPreview" zoomScaleNormal="100" workbookViewId="0">
      <selection activeCell="B2" sqref="B2"/>
    </sheetView>
  </sheetViews>
  <sheetFormatPr defaultColWidth="10" defaultRowHeight="15.75" outlineLevelCol="5"/>
  <cols>
    <col min="1" max="1" width="8.5" style="32" customWidth="1"/>
    <col min="2" max="2" width="37.75" style="32" customWidth="1"/>
    <col min="3" max="3" width="7.5" style="32" customWidth="1"/>
    <col min="4" max="4" width="14.625" style="32" customWidth="1"/>
    <col min="5" max="5" width="11.625" style="33" customWidth="1"/>
    <col min="6" max="6" width="14.625" style="34" customWidth="1"/>
    <col min="7" max="16384" width="10" style="32"/>
  </cols>
  <sheetData>
    <row r="1" ht="42" customHeight="1" spans="1:6">
      <c r="A1" s="35" t="s">
        <v>126</v>
      </c>
      <c r="B1" s="35"/>
      <c r="C1" s="35"/>
      <c r="D1" s="35"/>
      <c r="E1" s="35"/>
      <c r="F1" s="35"/>
    </row>
    <row r="2" s="29" customFormat="1" ht="24" customHeight="1" spans="1:6">
      <c r="A2" s="36" t="str">
        <f>汇总表!A2</f>
        <v>项目名称：2026-2028年南京市江宁区域内普通国省道综合养护项目</v>
      </c>
      <c r="B2" s="36"/>
      <c r="C2" s="36"/>
      <c r="D2" s="36"/>
      <c r="E2" s="37"/>
      <c r="F2" s="38" t="s">
        <v>26</v>
      </c>
    </row>
    <row r="3" s="31" customFormat="1" ht="30" customHeight="1" spans="1:6">
      <c r="A3" s="39" t="s">
        <v>127</v>
      </c>
      <c r="B3" s="40" t="s">
        <v>128</v>
      </c>
      <c r="C3" s="40" t="s">
        <v>129</v>
      </c>
      <c r="D3" s="41" t="s">
        <v>130</v>
      </c>
      <c r="E3" s="42" t="s">
        <v>131</v>
      </c>
      <c r="F3" s="43" t="s">
        <v>132</v>
      </c>
    </row>
    <row r="4" s="31" customFormat="1" ht="30" customHeight="1" spans="1:6">
      <c r="A4" s="39">
        <v>1</v>
      </c>
      <c r="B4" s="154" t="s">
        <v>110</v>
      </c>
      <c r="C4" s="40"/>
      <c r="D4" s="41"/>
      <c r="E4" s="42"/>
      <c r="F4" s="43"/>
    </row>
    <row r="5" s="31" customFormat="1" ht="30" customHeight="1" spans="1:6">
      <c r="A5" s="155" t="s">
        <v>133</v>
      </c>
      <c r="B5" s="50" t="s">
        <v>134</v>
      </c>
      <c r="C5" s="46" t="s">
        <v>135</v>
      </c>
      <c r="D5" s="156">
        <v>43938</v>
      </c>
      <c r="E5" s="94"/>
      <c r="F5" s="16">
        <f>IF(D5="","",ROUND(D5*E5,2))</f>
        <v>0</v>
      </c>
    </row>
    <row r="6" s="31" customFormat="1" ht="30" customHeight="1" spans="1:6">
      <c r="A6" s="155" t="s">
        <v>136</v>
      </c>
      <c r="B6" s="50" t="s">
        <v>137</v>
      </c>
      <c r="C6" s="46" t="s">
        <v>135</v>
      </c>
      <c r="D6" s="156">
        <v>15858</v>
      </c>
      <c r="E6" s="94"/>
      <c r="F6" s="16">
        <f t="shared" ref="F6:F52" si="0">IF(D6="","",ROUND(D6*E6,2))</f>
        <v>0</v>
      </c>
    </row>
    <row r="7" s="31" customFormat="1" ht="30" customHeight="1" spans="1:6">
      <c r="A7" s="155" t="s">
        <v>138</v>
      </c>
      <c r="B7" s="50" t="s">
        <v>139</v>
      </c>
      <c r="C7" s="46" t="s">
        <v>140</v>
      </c>
      <c r="D7" s="156">
        <v>11050</v>
      </c>
      <c r="E7" s="94"/>
      <c r="F7" s="16">
        <f t="shared" si="0"/>
        <v>0</v>
      </c>
    </row>
    <row r="8" s="31" customFormat="1" ht="30" customHeight="1" spans="1:6">
      <c r="A8" s="155" t="s">
        <v>141</v>
      </c>
      <c r="B8" s="50" t="s">
        <v>142</v>
      </c>
      <c r="C8" s="46" t="s">
        <v>143</v>
      </c>
      <c r="D8" s="112">
        <v>611</v>
      </c>
      <c r="E8" s="94"/>
      <c r="F8" s="16">
        <f t="shared" si="0"/>
        <v>0</v>
      </c>
    </row>
    <row r="9" s="31" customFormat="1" ht="30" customHeight="1" spans="1:6">
      <c r="A9" s="155" t="s">
        <v>144</v>
      </c>
      <c r="B9" s="50" t="s">
        <v>145</v>
      </c>
      <c r="C9" s="46" t="s">
        <v>135</v>
      </c>
      <c r="D9" s="156">
        <v>153338</v>
      </c>
      <c r="E9" s="94"/>
      <c r="F9" s="16">
        <f t="shared" si="0"/>
        <v>0</v>
      </c>
    </row>
    <row r="10" s="31" customFormat="1" ht="30" customHeight="1" spans="1:6">
      <c r="A10" s="155" t="s">
        <v>146</v>
      </c>
      <c r="B10" s="50" t="s">
        <v>147</v>
      </c>
      <c r="C10" s="46" t="s">
        <v>135</v>
      </c>
      <c r="D10" s="156">
        <v>75521</v>
      </c>
      <c r="E10" s="94"/>
      <c r="F10" s="16">
        <f t="shared" si="0"/>
        <v>0</v>
      </c>
    </row>
    <row r="11" s="31" customFormat="1" ht="30" customHeight="1" spans="1:6">
      <c r="A11" s="157" t="s">
        <v>86</v>
      </c>
      <c r="B11" s="158" t="s">
        <v>114</v>
      </c>
      <c r="C11" s="159"/>
      <c r="D11" s="160"/>
      <c r="E11" s="150"/>
      <c r="F11" s="16" t="str">
        <f t="shared" si="0"/>
        <v/>
      </c>
    </row>
    <row r="12" s="31" customFormat="1" ht="30" customHeight="1" spans="1:6">
      <c r="A12" s="155" t="s">
        <v>133</v>
      </c>
      <c r="B12" s="111" t="s">
        <v>134</v>
      </c>
      <c r="C12" s="45" t="s">
        <v>135</v>
      </c>
      <c r="D12" s="161">
        <v>7177</v>
      </c>
      <c r="E12" s="94"/>
      <c r="F12" s="16">
        <f t="shared" si="0"/>
        <v>0</v>
      </c>
    </row>
    <row r="13" s="31" customFormat="1" ht="30" customHeight="1" spans="1:6">
      <c r="A13" s="155" t="s">
        <v>136</v>
      </c>
      <c r="B13" s="111" t="s">
        <v>137</v>
      </c>
      <c r="C13" s="45" t="s">
        <v>135</v>
      </c>
      <c r="D13" s="162">
        <v>9628</v>
      </c>
      <c r="E13" s="94"/>
      <c r="F13" s="16">
        <f t="shared" si="0"/>
        <v>0</v>
      </c>
    </row>
    <row r="14" s="31" customFormat="1" ht="30" customHeight="1" spans="1:6">
      <c r="A14" s="155" t="s">
        <v>138</v>
      </c>
      <c r="B14" s="111" t="s">
        <v>139</v>
      </c>
      <c r="C14" s="45" t="s">
        <v>140</v>
      </c>
      <c r="D14" s="112">
        <v>3615</v>
      </c>
      <c r="E14" s="94"/>
      <c r="F14" s="16">
        <f t="shared" si="0"/>
        <v>0</v>
      </c>
    </row>
    <row r="15" s="31" customFormat="1" ht="30" customHeight="1" spans="1:6">
      <c r="A15" s="155" t="s">
        <v>141</v>
      </c>
      <c r="B15" s="111" t="s">
        <v>142</v>
      </c>
      <c r="C15" s="109" t="s">
        <v>143</v>
      </c>
      <c r="D15" s="112">
        <v>476</v>
      </c>
      <c r="E15" s="94"/>
      <c r="F15" s="16">
        <f t="shared" si="0"/>
        <v>0</v>
      </c>
    </row>
    <row r="16" s="31" customFormat="1" ht="30" customHeight="1" spans="1:6">
      <c r="A16" s="155" t="s">
        <v>144</v>
      </c>
      <c r="B16" s="111" t="s">
        <v>145</v>
      </c>
      <c r="C16" s="45" t="s">
        <v>135</v>
      </c>
      <c r="D16" s="161">
        <v>25048</v>
      </c>
      <c r="E16" s="94"/>
      <c r="F16" s="16">
        <f t="shared" si="0"/>
        <v>0</v>
      </c>
    </row>
    <row r="17" s="31" customFormat="1" ht="30" customHeight="1" spans="1:6">
      <c r="A17" s="155" t="s">
        <v>146</v>
      </c>
      <c r="B17" s="111" t="s">
        <v>147</v>
      </c>
      <c r="C17" s="45" t="s">
        <v>135</v>
      </c>
      <c r="D17" s="162">
        <v>45862</v>
      </c>
      <c r="E17" s="94"/>
      <c r="F17" s="16">
        <f t="shared" si="0"/>
        <v>0</v>
      </c>
    </row>
    <row r="18" s="31" customFormat="1" ht="30" customHeight="1" spans="1:6">
      <c r="A18" s="157" t="s">
        <v>88</v>
      </c>
      <c r="B18" s="158" t="s">
        <v>117</v>
      </c>
      <c r="C18" s="159"/>
      <c r="D18" s="160"/>
      <c r="E18" s="150"/>
      <c r="F18" s="16" t="str">
        <f t="shared" si="0"/>
        <v/>
      </c>
    </row>
    <row r="19" s="31" customFormat="1" ht="30" customHeight="1" spans="1:6">
      <c r="A19" s="155" t="s">
        <v>133</v>
      </c>
      <c r="B19" s="111" t="s">
        <v>134</v>
      </c>
      <c r="C19" s="45" t="s">
        <v>135</v>
      </c>
      <c r="D19" s="156">
        <v>15954</v>
      </c>
      <c r="E19" s="94"/>
      <c r="F19" s="16">
        <f t="shared" si="0"/>
        <v>0</v>
      </c>
    </row>
    <row r="20" s="31" customFormat="1" ht="30" customHeight="1" spans="1:6">
      <c r="A20" s="155" t="s">
        <v>136</v>
      </c>
      <c r="B20" s="111" t="s">
        <v>137</v>
      </c>
      <c r="C20" s="45" t="s">
        <v>135</v>
      </c>
      <c r="D20" s="156">
        <v>12390</v>
      </c>
      <c r="E20" s="94"/>
      <c r="F20" s="16">
        <f t="shared" si="0"/>
        <v>0</v>
      </c>
    </row>
    <row r="21" s="31" customFormat="1" ht="30" customHeight="1" spans="1:6">
      <c r="A21" s="155" t="s">
        <v>138</v>
      </c>
      <c r="B21" s="111" t="s">
        <v>139</v>
      </c>
      <c r="C21" s="45" t="s">
        <v>140</v>
      </c>
      <c r="D21" s="156">
        <v>8165</v>
      </c>
      <c r="E21" s="94"/>
      <c r="F21" s="16">
        <f t="shared" si="0"/>
        <v>0</v>
      </c>
    </row>
    <row r="22" s="31" customFormat="1" ht="30" customHeight="1" spans="1:6">
      <c r="A22" s="155" t="s">
        <v>141</v>
      </c>
      <c r="B22" s="111" t="s">
        <v>142</v>
      </c>
      <c r="C22" s="109" t="s">
        <v>143</v>
      </c>
      <c r="D22" s="112">
        <v>314</v>
      </c>
      <c r="E22" s="94"/>
      <c r="F22" s="16">
        <f t="shared" si="0"/>
        <v>0</v>
      </c>
    </row>
    <row r="23" s="31" customFormat="1" ht="30" customHeight="1" spans="1:6">
      <c r="A23" s="155" t="s">
        <v>144</v>
      </c>
      <c r="B23" s="111" t="s">
        <v>145</v>
      </c>
      <c r="C23" s="45" t="s">
        <v>135</v>
      </c>
      <c r="D23" s="112">
        <v>55681</v>
      </c>
      <c r="E23" s="94"/>
      <c r="F23" s="16">
        <f t="shared" si="0"/>
        <v>0</v>
      </c>
    </row>
    <row r="24" s="31" customFormat="1" ht="30" customHeight="1" spans="1:6">
      <c r="A24" s="155" t="s">
        <v>146</v>
      </c>
      <c r="B24" s="111" t="s">
        <v>147</v>
      </c>
      <c r="C24" s="45" t="s">
        <v>135</v>
      </c>
      <c r="D24" s="112">
        <v>59018</v>
      </c>
      <c r="E24" s="94"/>
      <c r="F24" s="16">
        <f t="shared" si="0"/>
        <v>0</v>
      </c>
    </row>
    <row r="25" s="31" customFormat="1" ht="30" customHeight="1" spans="1:6">
      <c r="A25" s="157" t="s">
        <v>90</v>
      </c>
      <c r="B25" s="158" t="s">
        <v>118</v>
      </c>
      <c r="C25" s="159"/>
      <c r="D25" s="160"/>
      <c r="E25" s="150"/>
      <c r="F25" s="16" t="str">
        <f t="shared" si="0"/>
        <v/>
      </c>
    </row>
    <row r="26" s="31" customFormat="1" ht="30" customHeight="1" spans="1:6">
      <c r="A26" s="155" t="s">
        <v>133</v>
      </c>
      <c r="B26" s="111" t="s">
        <v>134</v>
      </c>
      <c r="C26" s="45" t="s">
        <v>135</v>
      </c>
      <c r="D26" s="156">
        <v>3571</v>
      </c>
      <c r="E26" s="94"/>
      <c r="F26" s="16">
        <f t="shared" si="0"/>
        <v>0</v>
      </c>
    </row>
    <row r="27" s="31" customFormat="1" ht="30" customHeight="1" spans="1:6">
      <c r="A27" s="155" t="s">
        <v>136</v>
      </c>
      <c r="B27" s="111" t="s">
        <v>137</v>
      </c>
      <c r="C27" s="45" t="s">
        <v>135</v>
      </c>
      <c r="D27" s="156">
        <v>2940</v>
      </c>
      <c r="E27" s="94"/>
      <c r="F27" s="16">
        <f t="shared" si="0"/>
        <v>0</v>
      </c>
    </row>
    <row r="28" s="31" customFormat="1" ht="30" customHeight="1" spans="1:6">
      <c r="A28" s="155" t="s">
        <v>138</v>
      </c>
      <c r="B28" s="111" t="s">
        <v>139</v>
      </c>
      <c r="C28" s="45" t="s">
        <v>140</v>
      </c>
      <c r="D28" s="156">
        <v>1582</v>
      </c>
      <c r="E28" s="94"/>
      <c r="F28" s="16">
        <f t="shared" si="0"/>
        <v>0</v>
      </c>
    </row>
    <row r="29" s="31" customFormat="1" ht="30" customHeight="1" spans="1:6">
      <c r="A29" s="155" t="s">
        <v>141</v>
      </c>
      <c r="B29" s="111" t="s">
        <v>142</v>
      </c>
      <c r="C29" s="109" t="s">
        <v>143</v>
      </c>
      <c r="D29" s="112">
        <v>75</v>
      </c>
      <c r="E29" s="94"/>
      <c r="F29" s="16">
        <f t="shared" si="0"/>
        <v>0</v>
      </c>
    </row>
    <row r="30" s="31" customFormat="1" ht="30" customHeight="1" spans="1:6">
      <c r="A30" s="155" t="s">
        <v>144</v>
      </c>
      <c r="B30" s="111" t="s">
        <v>145</v>
      </c>
      <c r="C30" s="45" t="s">
        <v>135</v>
      </c>
      <c r="D30" s="156">
        <v>12465</v>
      </c>
      <c r="E30" s="94"/>
      <c r="F30" s="16">
        <f t="shared" si="0"/>
        <v>0</v>
      </c>
    </row>
    <row r="31" s="31" customFormat="1" ht="30" customHeight="1" spans="1:6">
      <c r="A31" s="155" t="s">
        <v>146</v>
      </c>
      <c r="B31" s="111" t="s">
        <v>147</v>
      </c>
      <c r="C31" s="45" t="s">
        <v>135</v>
      </c>
      <c r="D31" s="156">
        <v>14005</v>
      </c>
      <c r="E31" s="94"/>
      <c r="F31" s="16">
        <f t="shared" si="0"/>
        <v>0</v>
      </c>
    </row>
    <row r="32" s="31" customFormat="1" ht="30" customHeight="1" spans="1:6">
      <c r="A32" s="157" t="s">
        <v>94</v>
      </c>
      <c r="B32" s="158" t="s">
        <v>120</v>
      </c>
      <c r="C32" s="159"/>
      <c r="D32" s="160"/>
      <c r="E32" s="150"/>
      <c r="F32" s="16" t="str">
        <f t="shared" si="0"/>
        <v/>
      </c>
    </row>
    <row r="33" s="31" customFormat="1" ht="30" customHeight="1" spans="1:6">
      <c r="A33" s="155" t="s">
        <v>133</v>
      </c>
      <c r="B33" s="111" t="s">
        <v>134</v>
      </c>
      <c r="C33" s="45" t="s">
        <v>135</v>
      </c>
      <c r="D33" s="156">
        <v>40831</v>
      </c>
      <c r="E33" s="94"/>
      <c r="F33" s="16">
        <f t="shared" si="0"/>
        <v>0</v>
      </c>
    </row>
    <row r="34" s="31" customFormat="1" ht="30" customHeight="1" spans="1:6">
      <c r="A34" s="155" t="s">
        <v>136</v>
      </c>
      <c r="B34" s="111" t="s">
        <v>137</v>
      </c>
      <c r="C34" s="45" t="s">
        <v>135</v>
      </c>
      <c r="D34" s="156">
        <v>19873</v>
      </c>
      <c r="E34" s="94"/>
      <c r="F34" s="16">
        <f t="shared" si="0"/>
        <v>0</v>
      </c>
    </row>
    <row r="35" s="31" customFormat="1" ht="30" customHeight="1" spans="1:6">
      <c r="A35" s="155" t="s">
        <v>138</v>
      </c>
      <c r="B35" s="111" t="s">
        <v>139</v>
      </c>
      <c r="C35" s="45" t="s">
        <v>140</v>
      </c>
      <c r="D35" s="156">
        <v>9746</v>
      </c>
      <c r="E35" s="94"/>
      <c r="F35" s="16">
        <f t="shared" si="0"/>
        <v>0</v>
      </c>
    </row>
    <row r="36" s="31" customFormat="1" ht="30" customHeight="1" spans="1:6">
      <c r="A36" s="155" t="s">
        <v>141</v>
      </c>
      <c r="B36" s="111" t="s">
        <v>142</v>
      </c>
      <c r="C36" s="109" t="s">
        <v>143</v>
      </c>
      <c r="D36" s="112">
        <v>698</v>
      </c>
      <c r="E36" s="94"/>
      <c r="F36" s="16">
        <f t="shared" si="0"/>
        <v>0</v>
      </c>
    </row>
    <row r="37" s="31" customFormat="1" ht="30" customHeight="1" spans="1:6">
      <c r="A37" s="155" t="s">
        <v>144</v>
      </c>
      <c r="B37" s="111" t="s">
        <v>145</v>
      </c>
      <c r="C37" s="45" t="s">
        <v>135</v>
      </c>
      <c r="D37" s="112">
        <v>142504</v>
      </c>
      <c r="E37" s="94"/>
      <c r="F37" s="16">
        <f t="shared" si="0"/>
        <v>0</v>
      </c>
    </row>
    <row r="38" s="31" customFormat="1" ht="30" customHeight="1" spans="1:6">
      <c r="A38" s="155" t="s">
        <v>146</v>
      </c>
      <c r="B38" s="111" t="s">
        <v>147</v>
      </c>
      <c r="C38" s="45" t="s">
        <v>135</v>
      </c>
      <c r="D38" s="112">
        <v>94661</v>
      </c>
      <c r="E38" s="94"/>
      <c r="F38" s="16">
        <f t="shared" si="0"/>
        <v>0</v>
      </c>
    </row>
    <row r="39" s="31" customFormat="1" ht="30" customHeight="1" spans="1:6">
      <c r="A39" s="157" t="s">
        <v>96</v>
      </c>
      <c r="B39" s="158" t="s">
        <v>122</v>
      </c>
      <c r="C39" s="159"/>
      <c r="D39" s="160"/>
      <c r="E39" s="150"/>
      <c r="F39" s="16" t="str">
        <f t="shared" si="0"/>
        <v/>
      </c>
    </row>
    <row r="40" s="31" customFormat="1" ht="30" customHeight="1" spans="1:6">
      <c r="A40" s="155" t="s">
        <v>133</v>
      </c>
      <c r="B40" s="111" t="s">
        <v>134</v>
      </c>
      <c r="C40" s="45" t="s">
        <v>135</v>
      </c>
      <c r="D40" s="156">
        <v>35689</v>
      </c>
      <c r="E40" s="94"/>
      <c r="F40" s="16">
        <f t="shared" si="0"/>
        <v>0</v>
      </c>
    </row>
    <row r="41" s="31" customFormat="1" ht="30" customHeight="1" spans="1:6">
      <c r="A41" s="155" t="s">
        <v>136</v>
      </c>
      <c r="B41" s="111" t="s">
        <v>137</v>
      </c>
      <c r="C41" s="45" t="s">
        <v>135</v>
      </c>
      <c r="D41" s="156">
        <v>20874</v>
      </c>
      <c r="E41" s="94"/>
      <c r="F41" s="16">
        <f t="shared" si="0"/>
        <v>0</v>
      </c>
    </row>
    <row r="42" s="31" customFormat="1" ht="30" customHeight="1" spans="1:6">
      <c r="A42" s="155" t="s">
        <v>138</v>
      </c>
      <c r="B42" s="111" t="s">
        <v>139</v>
      </c>
      <c r="C42" s="45" t="s">
        <v>140</v>
      </c>
      <c r="D42" s="156">
        <v>4377</v>
      </c>
      <c r="E42" s="94"/>
      <c r="F42" s="16">
        <f t="shared" si="0"/>
        <v>0</v>
      </c>
    </row>
    <row r="43" s="31" customFormat="1" ht="30" customHeight="1" spans="1:6">
      <c r="A43" s="155" t="s">
        <v>141</v>
      </c>
      <c r="B43" s="111" t="s">
        <v>142</v>
      </c>
      <c r="C43" s="109" t="s">
        <v>143</v>
      </c>
      <c r="D43" s="112">
        <v>390</v>
      </c>
      <c r="E43" s="94"/>
      <c r="F43" s="16">
        <f t="shared" si="0"/>
        <v>0</v>
      </c>
    </row>
    <row r="44" s="31" customFormat="1" ht="30" customHeight="1" spans="1:6">
      <c r="A44" s="155" t="s">
        <v>144</v>
      </c>
      <c r="B44" s="111" t="s">
        <v>145</v>
      </c>
      <c r="C44" s="45" t="s">
        <v>135</v>
      </c>
      <c r="D44" s="112">
        <v>124558</v>
      </c>
      <c r="E44" s="94"/>
      <c r="F44" s="16">
        <f t="shared" si="0"/>
        <v>0</v>
      </c>
    </row>
    <row r="45" s="31" customFormat="1" ht="30" customHeight="1" spans="1:6">
      <c r="A45" s="155" t="s">
        <v>146</v>
      </c>
      <c r="B45" s="111" t="s">
        <v>147</v>
      </c>
      <c r="C45" s="45" t="s">
        <v>135</v>
      </c>
      <c r="D45" s="112">
        <v>99430</v>
      </c>
      <c r="E45" s="94"/>
      <c r="F45" s="16">
        <f t="shared" si="0"/>
        <v>0</v>
      </c>
    </row>
    <row r="46" s="31" customFormat="1" ht="30" customHeight="1" spans="1:6">
      <c r="A46" s="157" t="s">
        <v>98</v>
      </c>
      <c r="B46" s="158" t="s">
        <v>123</v>
      </c>
      <c r="C46" s="159"/>
      <c r="D46" s="160"/>
      <c r="E46" s="150"/>
      <c r="F46" s="16" t="str">
        <f t="shared" si="0"/>
        <v/>
      </c>
    </row>
    <row r="47" s="31" customFormat="1" ht="30" customHeight="1" spans="1:6">
      <c r="A47" s="155" t="s">
        <v>133</v>
      </c>
      <c r="B47" s="111" t="s">
        <v>134</v>
      </c>
      <c r="C47" s="45" t="s">
        <v>135</v>
      </c>
      <c r="D47" s="156">
        <v>27588</v>
      </c>
      <c r="E47" s="94"/>
      <c r="F47" s="16">
        <f t="shared" si="0"/>
        <v>0</v>
      </c>
    </row>
    <row r="48" s="31" customFormat="1" ht="30" customHeight="1" spans="1:6">
      <c r="A48" s="155" t="s">
        <v>136</v>
      </c>
      <c r="B48" s="111" t="s">
        <v>137</v>
      </c>
      <c r="C48" s="45" t="s">
        <v>135</v>
      </c>
      <c r="D48" s="156">
        <v>10316</v>
      </c>
      <c r="E48" s="94"/>
      <c r="F48" s="16">
        <f t="shared" si="0"/>
        <v>0</v>
      </c>
    </row>
    <row r="49" s="31" customFormat="1" ht="30" customHeight="1" spans="1:6">
      <c r="A49" s="155" t="s">
        <v>138</v>
      </c>
      <c r="B49" s="111" t="s">
        <v>139</v>
      </c>
      <c r="C49" s="45" t="s">
        <v>140</v>
      </c>
      <c r="D49" s="156">
        <v>20215</v>
      </c>
      <c r="E49" s="94"/>
      <c r="F49" s="16">
        <f t="shared" si="0"/>
        <v>0</v>
      </c>
    </row>
    <row r="50" s="31" customFormat="1" ht="30" customHeight="1" spans="1:6">
      <c r="A50" s="155" t="s">
        <v>141</v>
      </c>
      <c r="B50" s="111" t="s">
        <v>142</v>
      </c>
      <c r="C50" s="109" t="s">
        <v>143</v>
      </c>
      <c r="D50" s="112">
        <v>770</v>
      </c>
      <c r="E50" s="94"/>
      <c r="F50" s="16">
        <f t="shared" si="0"/>
        <v>0</v>
      </c>
    </row>
    <row r="51" s="31" customFormat="1" ht="30" customHeight="1" spans="1:6">
      <c r="A51" s="155" t="s">
        <v>144</v>
      </c>
      <c r="B51" s="111" t="s">
        <v>145</v>
      </c>
      <c r="C51" s="45" t="s">
        <v>135</v>
      </c>
      <c r="D51" s="112">
        <v>96286</v>
      </c>
      <c r="E51" s="94"/>
      <c r="F51" s="16">
        <f t="shared" si="0"/>
        <v>0</v>
      </c>
    </row>
    <row r="52" s="31" customFormat="1" ht="30" customHeight="1" spans="1:6">
      <c r="A52" s="155" t="s">
        <v>146</v>
      </c>
      <c r="B52" s="111" t="s">
        <v>147</v>
      </c>
      <c r="C52" s="45" t="s">
        <v>135</v>
      </c>
      <c r="D52" s="112">
        <v>49138</v>
      </c>
      <c r="E52" s="94"/>
      <c r="F52" s="16">
        <f t="shared" si="0"/>
        <v>0</v>
      </c>
    </row>
    <row r="53" s="31" customFormat="1" ht="30" customHeight="1" spans="1:6">
      <c r="A53" s="52" t="s">
        <v>148</v>
      </c>
      <c r="B53" s="53"/>
      <c r="C53" s="53"/>
      <c r="D53" s="54">
        <f>SUM(F5:F52)</f>
        <v>0</v>
      </c>
      <c r="E53" s="54"/>
      <c r="F53" s="55" t="s">
        <v>149</v>
      </c>
    </row>
    <row r="54" ht="15" spans="1:4">
      <c r="A54" s="31"/>
      <c r="B54" s="31"/>
      <c r="C54" s="31"/>
      <c r="D54" s="31"/>
    </row>
    <row r="55" ht="15" spans="1:4">
      <c r="A55" s="31"/>
      <c r="B55" s="31"/>
      <c r="C55" s="31"/>
      <c r="D55" s="31"/>
    </row>
    <row r="56" ht="15" spans="1:4">
      <c r="A56" s="31"/>
      <c r="B56" s="31"/>
      <c r="C56" s="31"/>
      <c r="D56" s="31"/>
    </row>
    <row r="57" ht="15" spans="1:4">
      <c r="A57" s="31"/>
      <c r="B57" s="31"/>
      <c r="C57" s="31"/>
      <c r="D57" s="31"/>
    </row>
    <row r="58" ht="15" spans="1:4">
      <c r="A58" s="31"/>
      <c r="B58" s="31"/>
      <c r="C58" s="31"/>
      <c r="D58" s="31"/>
    </row>
    <row r="59" ht="15" spans="1:4">
      <c r="A59" s="31"/>
      <c r="B59" s="31"/>
      <c r="C59" s="31"/>
      <c r="D59" s="31"/>
    </row>
    <row r="60" ht="15" spans="1:4">
      <c r="A60" s="31"/>
      <c r="B60" s="31"/>
      <c r="C60" s="31"/>
      <c r="D60" s="31"/>
    </row>
  </sheetData>
  <sheetProtection algorithmName="SHA-512" hashValue="lxIzAUzKotQnUyPdE6lHtNssuUJee1dEwx9b6hxg9oeze8+v9wX6zn+132jWK6jhcAaPBr+zznu/OorYYZS2JA==" saltValue="uL3W/IlLi8Od/LH1IMQjQw==" spinCount="100000" sheet="1" formatColumns="0" formatRows="0" objects="1"/>
  <protectedRanges>
    <protectedRange sqref="E6" name="区域1"/>
  </protectedRanges>
  <mergeCells count="3">
    <mergeCell ref="A1:F1"/>
    <mergeCell ref="A53:C53"/>
    <mergeCell ref="D53:E53"/>
  </mergeCells>
  <printOptions horizontalCentered="1"/>
  <pageMargins left="0.472222222222222" right="0.472222222222222" top="0.472222222222222" bottom="0.472222222222222" header="0.472222222222222" footer="0.472222222222222"/>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4"/>
  <sheetViews>
    <sheetView view="pageBreakPreview" zoomScaleNormal="100" workbookViewId="0">
      <selection activeCell="B2" sqref="B2"/>
    </sheetView>
  </sheetViews>
  <sheetFormatPr defaultColWidth="10" defaultRowHeight="15.75" outlineLevelCol="5"/>
  <cols>
    <col min="1" max="1" width="8.5" style="67" customWidth="1"/>
    <col min="2" max="2" width="39.75" style="67" customWidth="1"/>
    <col min="3" max="3" width="7.625" style="67" customWidth="1"/>
    <col min="4" max="4" width="10.25" style="67" customWidth="1"/>
    <col min="5" max="5" width="13.25" style="68" customWidth="1"/>
    <col min="6" max="6" width="15.125" style="69" customWidth="1"/>
    <col min="7" max="16384" width="10" style="67"/>
  </cols>
  <sheetData>
    <row r="1" ht="42" customHeight="1" spans="1:6">
      <c r="A1" s="70" t="s">
        <v>150</v>
      </c>
      <c r="B1" s="70"/>
      <c r="C1" s="70"/>
      <c r="D1" s="70"/>
      <c r="E1" s="70"/>
      <c r="F1" s="70"/>
    </row>
    <row r="2" s="64" customFormat="1" ht="24" customHeight="1" spans="1:6">
      <c r="A2" s="71" t="str">
        <f>汇总表!A2</f>
        <v>项目名称：2026-2028年南京市江宁区域内普通国省道综合养护项目</v>
      </c>
      <c r="B2" s="71"/>
      <c r="C2" s="71"/>
      <c r="D2" s="71"/>
      <c r="E2" s="72"/>
      <c r="F2" s="73" t="s">
        <v>26</v>
      </c>
    </row>
    <row r="3" s="66" customFormat="1" ht="30" customHeight="1" spans="1:6">
      <c r="A3" s="74" t="s">
        <v>127</v>
      </c>
      <c r="B3" s="75" t="s">
        <v>128</v>
      </c>
      <c r="C3" s="75" t="s">
        <v>129</v>
      </c>
      <c r="D3" s="76" t="s">
        <v>130</v>
      </c>
      <c r="E3" s="77" t="s">
        <v>131</v>
      </c>
      <c r="F3" s="78" t="s">
        <v>132</v>
      </c>
    </row>
    <row r="4" s="66" customFormat="1" ht="30" customHeight="1" spans="1:6">
      <c r="A4" s="74">
        <v>1</v>
      </c>
      <c r="B4" s="135" t="s">
        <v>110</v>
      </c>
      <c r="C4" s="75"/>
      <c r="D4" s="76"/>
      <c r="E4" s="77"/>
      <c r="F4" s="78"/>
    </row>
    <row r="5" s="66" customFormat="1" ht="30" customHeight="1" spans="1:6">
      <c r="A5" s="90" t="s">
        <v>151</v>
      </c>
      <c r="B5" s="92" t="s">
        <v>152</v>
      </c>
      <c r="C5" s="90"/>
      <c r="D5" s="136"/>
      <c r="E5" s="131"/>
      <c r="F5" s="84" t="str">
        <f t="shared" ref="F5:F6" si="0">IF(D5="","",ROUND(D5*E5,2))</f>
        <v/>
      </c>
    </row>
    <row r="6" s="66" customFormat="1" ht="30" customHeight="1" spans="1:6">
      <c r="A6" s="85" t="s">
        <v>153</v>
      </c>
      <c r="B6" s="92" t="s">
        <v>154</v>
      </c>
      <c r="C6" s="90" t="s">
        <v>155</v>
      </c>
      <c r="D6" s="93">
        <v>5</v>
      </c>
      <c r="E6" s="94"/>
      <c r="F6" s="84">
        <f t="shared" si="0"/>
        <v>0</v>
      </c>
    </row>
    <row r="7" s="66" customFormat="1" ht="30" customHeight="1" spans="1:6">
      <c r="A7" s="85" t="s">
        <v>156</v>
      </c>
      <c r="B7" s="92" t="s">
        <v>157</v>
      </c>
      <c r="C7" s="90" t="s">
        <v>155</v>
      </c>
      <c r="D7" s="93">
        <v>5</v>
      </c>
      <c r="E7" s="94"/>
      <c r="F7" s="84">
        <f t="shared" ref="F7:F70" si="1">IF(D7="","",ROUND(D7*E7,2))</f>
        <v>0</v>
      </c>
    </row>
    <row r="8" s="66" customFormat="1" ht="30" customHeight="1" spans="1:6">
      <c r="A8" s="85" t="s">
        <v>158</v>
      </c>
      <c r="B8" s="92" t="s">
        <v>159</v>
      </c>
      <c r="C8" s="90" t="s">
        <v>155</v>
      </c>
      <c r="D8" s="93">
        <v>8</v>
      </c>
      <c r="E8" s="94"/>
      <c r="F8" s="84">
        <f t="shared" si="1"/>
        <v>0</v>
      </c>
    </row>
    <row r="9" s="66" customFormat="1" ht="30" customHeight="1" spans="1:6">
      <c r="A9" s="90" t="s">
        <v>160</v>
      </c>
      <c r="B9" s="92" t="s">
        <v>161</v>
      </c>
      <c r="C9" s="90"/>
      <c r="D9" s="137"/>
      <c r="E9" s="138"/>
      <c r="F9" s="84" t="str">
        <f t="shared" si="1"/>
        <v/>
      </c>
    </row>
    <row r="10" s="66" customFormat="1" ht="30" customHeight="1" spans="1:6">
      <c r="A10" s="85" t="s">
        <v>153</v>
      </c>
      <c r="B10" s="92" t="s">
        <v>162</v>
      </c>
      <c r="C10" s="90" t="s">
        <v>155</v>
      </c>
      <c r="D10" s="93">
        <v>10</v>
      </c>
      <c r="E10" s="94"/>
      <c r="F10" s="84">
        <f t="shared" si="1"/>
        <v>0</v>
      </c>
    </row>
    <row r="11" s="66" customFormat="1" ht="30" customHeight="1" spans="1:6">
      <c r="A11" s="85" t="s">
        <v>156</v>
      </c>
      <c r="B11" s="92" t="s">
        <v>163</v>
      </c>
      <c r="C11" s="90" t="s">
        <v>155</v>
      </c>
      <c r="D11" s="93">
        <v>10</v>
      </c>
      <c r="E11" s="94"/>
      <c r="F11" s="84">
        <f t="shared" si="1"/>
        <v>0</v>
      </c>
    </row>
    <row r="12" s="66" customFormat="1" ht="30" customHeight="1" spans="1:6">
      <c r="A12" s="97" t="s">
        <v>164</v>
      </c>
      <c r="B12" s="92" t="s">
        <v>165</v>
      </c>
      <c r="C12" s="90"/>
      <c r="D12" s="137"/>
      <c r="E12" s="138"/>
      <c r="F12" s="84" t="str">
        <f t="shared" si="1"/>
        <v/>
      </c>
    </row>
    <row r="13" s="66" customFormat="1" ht="30" customHeight="1" spans="1:6">
      <c r="A13" s="85" t="s">
        <v>153</v>
      </c>
      <c r="B13" s="92" t="s">
        <v>166</v>
      </c>
      <c r="C13" s="90" t="s">
        <v>155</v>
      </c>
      <c r="D13" s="93">
        <v>5</v>
      </c>
      <c r="E13" s="94"/>
      <c r="F13" s="84">
        <f t="shared" si="1"/>
        <v>0</v>
      </c>
    </row>
    <row r="14" s="66" customFormat="1" ht="30" customHeight="1" spans="1:6">
      <c r="A14" s="85" t="s">
        <v>156</v>
      </c>
      <c r="B14" s="92" t="s">
        <v>167</v>
      </c>
      <c r="C14" s="90" t="s">
        <v>155</v>
      </c>
      <c r="D14" s="93">
        <v>5</v>
      </c>
      <c r="E14" s="94"/>
      <c r="F14" s="84">
        <f t="shared" si="1"/>
        <v>0</v>
      </c>
    </row>
    <row r="15" s="66" customFormat="1" ht="30" customHeight="1" spans="1:6">
      <c r="A15" s="85" t="s">
        <v>158</v>
      </c>
      <c r="B15" s="92" t="s">
        <v>168</v>
      </c>
      <c r="C15" s="90" t="s">
        <v>169</v>
      </c>
      <c r="D15" s="93">
        <v>50</v>
      </c>
      <c r="E15" s="94"/>
      <c r="F15" s="84">
        <f t="shared" si="1"/>
        <v>0</v>
      </c>
    </row>
    <row r="16" s="66" customFormat="1" ht="30" customHeight="1" spans="1:6">
      <c r="A16" s="97" t="s">
        <v>170</v>
      </c>
      <c r="B16" s="92" t="s">
        <v>171</v>
      </c>
      <c r="C16" s="90" t="s">
        <v>172</v>
      </c>
      <c r="D16" s="93">
        <v>100</v>
      </c>
      <c r="E16" s="94"/>
      <c r="F16" s="84">
        <f t="shared" si="1"/>
        <v>0</v>
      </c>
    </row>
    <row r="17" s="66" customFormat="1" ht="30" customHeight="1" spans="1:6">
      <c r="A17" s="97" t="s">
        <v>173</v>
      </c>
      <c r="B17" s="92" t="s">
        <v>174</v>
      </c>
      <c r="C17" s="90" t="s">
        <v>135</v>
      </c>
      <c r="D17" s="93">
        <v>100</v>
      </c>
      <c r="E17" s="94"/>
      <c r="F17" s="84">
        <f t="shared" si="1"/>
        <v>0</v>
      </c>
    </row>
    <row r="18" s="66" customFormat="1" ht="30" customHeight="1" spans="1:6">
      <c r="A18" s="97" t="s">
        <v>175</v>
      </c>
      <c r="B18" s="92" t="s">
        <v>176</v>
      </c>
      <c r="C18" s="90" t="s">
        <v>135</v>
      </c>
      <c r="D18" s="93">
        <v>50</v>
      </c>
      <c r="E18" s="94"/>
      <c r="F18" s="84">
        <f t="shared" si="1"/>
        <v>0</v>
      </c>
    </row>
    <row r="19" s="66" customFormat="1" ht="30" customHeight="1" spans="1:6">
      <c r="A19" s="97" t="s">
        <v>177</v>
      </c>
      <c r="B19" s="92" t="s">
        <v>178</v>
      </c>
      <c r="C19" s="90" t="s">
        <v>140</v>
      </c>
      <c r="D19" s="93">
        <v>100</v>
      </c>
      <c r="E19" s="94"/>
      <c r="F19" s="84">
        <f t="shared" si="1"/>
        <v>0</v>
      </c>
    </row>
    <row r="20" s="66" customFormat="1" ht="30" customHeight="1" spans="1:6">
      <c r="A20" s="97" t="s">
        <v>179</v>
      </c>
      <c r="B20" s="92" t="s">
        <v>180</v>
      </c>
      <c r="C20" s="90" t="s">
        <v>140</v>
      </c>
      <c r="D20" s="93">
        <v>30</v>
      </c>
      <c r="E20" s="94"/>
      <c r="F20" s="84">
        <f t="shared" si="1"/>
        <v>0</v>
      </c>
    </row>
    <row r="21" s="66" customFormat="1" ht="30" customHeight="1" spans="1:6">
      <c r="A21" s="97" t="s">
        <v>181</v>
      </c>
      <c r="B21" s="92" t="s">
        <v>182</v>
      </c>
      <c r="C21" s="90" t="s">
        <v>140</v>
      </c>
      <c r="D21" s="100">
        <v>300</v>
      </c>
      <c r="E21" s="101"/>
      <c r="F21" s="84">
        <f t="shared" si="1"/>
        <v>0</v>
      </c>
    </row>
    <row r="22" s="66" customFormat="1" ht="30" customHeight="1" spans="1:6">
      <c r="A22" s="97" t="s">
        <v>183</v>
      </c>
      <c r="B22" s="92" t="s">
        <v>184</v>
      </c>
      <c r="C22" s="90" t="s">
        <v>140</v>
      </c>
      <c r="D22" s="93">
        <v>20</v>
      </c>
      <c r="E22" s="94"/>
      <c r="F22" s="84">
        <f t="shared" si="1"/>
        <v>0</v>
      </c>
    </row>
    <row r="23" s="66" customFormat="1" ht="30" customHeight="1" spans="1:6">
      <c r="A23" s="97" t="s">
        <v>185</v>
      </c>
      <c r="B23" s="92" t="s">
        <v>186</v>
      </c>
      <c r="C23" s="90"/>
      <c r="D23" s="93"/>
      <c r="E23" s="94"/>
      <c r="F23" s="84" t="str">
        <f t="shared" si="1"/>
        <v/>
      </c>
    </row>
    <row r="24" s="66" customFormat="1" ht="30" customHeight="1" spans="1:6">
      <c r="A24" s="85" t="s">
        <v>153</v>
      </c>
      <c r="B24" s="86" t="s">
        <v>187</v>
      </c>
      <c r="C24" s="90" t="s">
        <v>172</v>
      </c>
      <c r="D24" s="93">
        <v>5</v>
      </c>
      <c r="E24" s="94"/>
      <c r="F24" s="84">
        <f t="shared" si="1"/>
        <v>0</v>
      </c>
    </row>
    <row r="25" s="66" customFormat="1" ht="30" customHeight="1" spans="1:6">
      <c r="A25" s="85" t="s">
        <v>156</v>
      </c>
      <c r="B25" s="86" t="s">
        <v>188</v>
      </c>
      <c r="C25" s="90" t="s">
        <v>189</v>
      </c>
      <c r="D25" s="93">
        <v>10</v>
      </c>
      <c r="E25" s="94"/>
      <c r="F25" s="84">
        <f t="shared" si="1"/>
        <v>0</v>
      </c>
    </row>
    <row r="26" s="66" customFormat="1" ht="30" customHeight="1" spans="1:6">
      <c r="A26" s="85" t="s">
        <v>158</v>
      </c>
      <c r="B26" s="139" t="s">
        <v>190</v>
      </c>
      <c r="C26" s="90" t="s">
        <v>172</v>
      </c>
      <c r="D26" s="93">
        <v>2</v>
      </c>
      <c r="E26" s="94"/>
      <c r="F26" s="84">
        <f t="shared" si="1"/>
        <v>0</v>
      </c>
    </row>
    <row r="27" s="66" customFormat="1" ht="30" customHeight="1" spans="1:6">
      <c r="A27" s="85" t="s">
        <v>191</v>
      </c>
      <c r="B27" s="139" t="s">
        <v>192</v>
      </c>
      <c r="C27" s="90" t="s">
        <v>189</v>
      </c>
      <c r="D27" s="93">
        <v>10</v>
      </c>
      <c r="E27" s="94"/>
      <c r="F27" s="84">
        <f t="shared" si="1"/>
        <v>0</v>
      </c>
    </row>
    <row r="28" s="66" customFormat="1" ht="30" customHeight="1" spans="1:6">
      <c r="A28" s="85" t="s">
        <v>193</v>
      </c>
      <c r="B28" s="139" t="s">
        <v>194</v>
      </c>
      <c r="C28" s="87" t="s">
        <v>189</v>
      </c>
      <c r="D28" s="93">
        <v>5</v>
      </c>
      <c r="E28" s="94"/>
      <c r="F28" s="84">
        <f t="shared" si="1"/>
        <v>0</v>
      </c>
    </row>
    <row r="29" s="66" customFormat="1" ht="30" customHeight="1" spans="1:6">
      <c r="A29" s="97" t="s">
        <v>195</v>
      </c>
      <c r="B29" s="92" t="s">
        <v>196</v>
      </c>
      <c r="C29" s="90"/>
      <c r="D29" s="140"/>
      <c r="E29" s="138"/>
      <c r="F29" s="84" t="str">
        <f t="shared" si="1"/>
        <v/>
      </c>
    </row>
    <row r="30" s="66" customFormat="1" ht="30" customHeight="1" spans="1:6">
      <c r="A30" s="85" t="s">
        <v>153</v>
      </c>
      <c r="B30" s="86" t="s">
        <v>197</v>
      </c>
      <c r="C30" s="90" t="s">
        <v>189</v>
      </c>
      <c r="D30" s="93">
        <v>3</v>
      </c>
      <c r="E30" s="94"/>
      <c r="F30" s="84">
        <f t="shared" si="1"/>
        <v>0</v>
      </c>
    </row>
    <row r="31" s="66" customFormat="1" ht="30" customHeight="1" spans="1:6">
      <c r="A31" s="85" t="s">
        <v>156</v>
      </c>
      <c r="B31" s="139" t="s">
        <v>198</v>
      </c>
      <c r="C31" s="90" t="s">
        <v>172</v>
      </c>
      <c r="D31" s="93">
        <v>2</v>
      </c>
      <c r="E31" s="101"/>
      <c r="F31" s="84">
        <f t="shared" si="1"/>
        <v>0</v>
      </c>
    </row>
    <row r="32" s="66" customFormat="1" ht="30" customHeight="1" spans="1:6">
      <c r="A32" s="85" t="s">
        <v>158</v>
      </c>
      <c r="B32" s="139" t="s">
        <v>199</v>
      </c>
      <c r="C32" s="90" t="s">
        <v>189</v>
      </c>
      <c r="D32" s="93">
        <v>4</v>
      </c>
      <c r="E32" s="101"/>
      <c r="F32" s="84">
        <f t="shared" si="1"/>
        <v>0</v>
      </c>
    </row>
    <row r="33" s="66" customFormat="1" ht="30" customHeight="1" spans="1:6">
      <c r="A33" s="97" t="s">
        <v>200</v>
      </c>
      <c r="B33" s="139" t="s">
        <v>201</v>
      </c>
      <c r="C33" s="90" t="s">
        <v>189</v>
      </c>
      <c r="D33" s="93">
        <v>3</v>
      </c>
      <c r="E33" s="101"/>
      <c r="F33" s="84">
        <f t="shared" si="1"/>
        <v>0</v>
      </c>
    </row>
    <row r="34" s="66" customFormat="1" ht="30" customHeight="1" spans="1:6">
      <c r="A34" s="97" t="s">
        <v>202</v>
      </c>
      <c r="B34" s="139" t="s">
        <v>203</v>
      </c>
      <c r="C34" s="90" t="s">
        <v>189</v>
      </c>
      <c r="D34" s="93">
        <v>5</v>
      </c>
      <c r="E34" s="101"/>
      <c r="F34" s="84">
        <f t="shared" si="1"/>
        <v>0</v>
      </c>
    </row>
    <row r="35" s="66" customFormat="1" ht="30" customHeight="1" spans="1:6">
      <c r="A35" s="97" t="s">
        <v>204</v>
      </c>
      <c r="B35" s="141" t="s">
        <v>205</v>
      </c>
      <c r="C35" s="90" t="s">
        <v>206</v>
      </c>
      <c r="D35" s="142">
        <v>10</v>
      </c>
      <c r="E35" s="143"/>
      <c r="F35" s="84">
        <f t="shared" si="1"/>
        <v>0</v>
      </c>
    </row>
    <row r="36" s="66" customFormat="1" ht="30" customHeight="1" spans="1:6">
      <c r="A36" s="97" t="s">
        <v>207</v>
      </c>
      <c r="B36" s="92" t="s">
        <v>208</v>
      </c>
      <c r="C36" s="90" t="s">
        <v>155</v>
      </c>
      <c r="D36" s="93">
        <v>5</v>
      </c>
      <c r="E36" s="144"/>
      <c r="F36" s="84">
        <f t="shared" si="1"/>
        <v>0</v>
      </c>
    </row>
    <row r="37" s="66" customFormat="1" ht="30" customHeight="1" spans="1:6">
      <c r="A37" s="97" t="s">
        <v>209</v>
      </c>
      <c r="B37" s="92" t="s">
        <v>210</v>
      </c>
      <c r="C37" s="90" t="s">
        <v>155</v>
      </c>
      <c r="D37" s="100">
        <v>5</v>
      </c>
      <c r="E37" s="101"/>
      <c r="F37" s="84">
        <f t="shared" si="1"/>
        <v>0</v>
      </c>
    </row>
    <row r="38" s="66" customFormat="1" ht="30" customHeight="1" spans="1:6">
      <c r="A38" s="145" t="s">
        <v>86</v>
      </c>
      <c r="B38" s="146" t="s">
        <v>114</v>
      </c>
      <c r="C38" s="90"/>
      <c r="D38" s="100"/>
      <c r="E38" s="101"/>
      <c r="F38" s="84" t="str">
        <f t="shared" si="1"/>
        <v/>
      </c>
    </row>
    <row r="39" s="66" customFormat="1" ht="30" customHeight="1" spans="1:6">
      <c r="A39" s="90" t="s">
        <v>151</v>
      </c>
      <c r="B39" s="92" t="s">
        <v>152</v>
      </c>
      <c r="C39" s="90"/>
      <c r="D39" s="93"/>
      <c r="E39" s="94"/>
      <c r="F39" s="84" t="str">
        <f t="shared" si="1"/>
        <v/>
      </c>
    </row>
    <row r="40" s="66" customFormat="1" ht="30" customHeight="1" spans="1:6">
      <c r="A40" s="85" t="s">
        <v>153</v>
      </c>
      <c r="B40" s="92" t="s">
        <v>154</v>
      </c>
      <c r="C40" s="90" t="s">
        <v>155</v>
      </c>
      <c r="D40" s="93">
        <v>3</v>
      </c>
      <c r="E40" s="94"/>
      <c r="F40" s="84">
        <f t="shared" si="1"/>
        <v>0</v>
      </c>
    </row>
    <row r="41" s="66" customFormat="1" ht="30" customHeight="1" spans="1:6">
      <c r="A41" s="85" t="s">
        <v>156</v>
      </c>
      <c r="B41" s="92" t="s">
        <v>157</v>
      </c>
      <c r="C41" s="90" t="s">
        <v>155</v>
      </c>
      <c r="D41" s="93">
        <v>3</v>
      </c>
      <c r="E41" s="94"/>
      <c r="F41" s="84">
        <f t="shared" si="1"/>
        <v>0</v>
      </c>
    </row>
    <row r="42" s="66" customFormat="1" ht="30" customHeight="1" spans="1:6">
      <c r="A42" s="85" t="s">
        <v>158</v>
      </c>
      <c r="B42" s="92" t="s">
        <v>159</v>
      </c>
      <c r="C42" s="90" t="s">
        <v>155</v>
      </c>
      <c r="D42" s="93">
        <v>3</v>
      </c>
      <c r="E42" s="94"/>
      <c r="F42" s="84">
        <f t="shared" si="1"/>
        <v>0</v>
      </c>
    </row>
    <row r="43" s="66" customFormat="1" ht="30" customHeight="1" spans="1:6">
      <c r="A43" s="90" t="s">
        <v>160</v>
      </c>
      <c r="B43" s="92" t="s">
        <v>161</v>
      </c>
      <c r="C43" s="90"/>
      <c r="D43" s="93"/>
      <c r="E43" s="94"/>
      <c r="F43" s="84" t="str">
        <f t="shared" si="1"/>
        <v/>
      </c>
    </row>
    <row r="44" s="66" customFormat="1" ht="30" customHeight="1" spans="1:6">
      <c r="A44" s="85" t="s">
        <v>153</v>
      </c>
      <c r="B44" s="92" t="s">
        <v>162</v>
      </c>
      <c r="C44" s="90" t="s">
        <v>155</v>
      </c>
      <c r="D44" s="93">
        <v>5</v>
      </c>
      <c r="E44" s="94"/>
      <c r="F44" s="84">
        <f t="shared" si="1"/>
        <v>0</v>
      </c>
    </row>
    <row r="45" s="66" customFormat="1" ht="30" customHeight="1" spans="1:6">
      <c r="A45" s="85" t="s">
        <v>156</v>
      </c>
      <c r="B45" s="92" t="s">
        <v>163</v>
      </c>
      <c r="C45" s="90" t="s">
        <v>155</v>
      </c>
      <c r="D45" s="93">
        <v>5</v>
      </c>
      <c r="E45" s="94"/>
      <c r="F45" s="84">
        <f t="shared" si="1"/>
        <v>0</v>
      </c>
    </row>
    <row r="46" s="66" customFormat="1" ht="30" customHeight="1" spans="1:6">
      <c r="A46" s="97" t="s">
        <v>164</v>
      </c>
      <c r="B46" s="92" t="s">
        <v>211</v>
      </c>
      <c r="C46" s="90"/>
      <c r="D46" s="93"/>
      <c r="E46" s="94"/>
      <c r="F46" s="84" t="str">
        <f t="shared" si="1"/>
        <v/>
      </c>
    </row>
    <row r="47" s="66" customFormat="1" ht="30" customHeight="1" spans="1:6">
      <c r="A47" s="85" t="s">
        <v>153</v>
      </c>
      <c r="B47" s="92" t="s">
        <v>166</v>
      </c>
      <c r="C47" s="90" t="s">
        <v>155</v>
      </c>
      <c r="D47" s="93">
        <v>8</v>
      </c>
      <c r="E47" s="94"/>
      <c r="F47" s="84">
        <f t="shared" si="1"/>
        <v>0</v>
      </c>
    </row>
    <row r="48" s="66" customFormat="1" ht="30" customHeight="1" spans="1:6">
      <c r="A48" s="85" t="s">
        <v>156</v>
      </c>
      <c r="B48" s="92" t="s">
        <v>167</v>
      </c>
      <c r="C48" s="90" t="s">
        <v>155</v>
      </c>
      <c r="D48" s="93">
        <v>8</v>
      </c>
      <c r="E48" s="94"/>
      <c r="F48" s="84">
        <f t="shared" si="1"/>
        <v>0</v>
      </c>
    </row>
    <row r="49" s="66" customFormat="1" ht="30" customHeight="1" spans="1:6">
      <c r="A49" s="85" t="s">
        <v>158</v>
      </c>
      <c r="B49" s="92" t="s">
        <v>168</v>
      </c>
      <c r="C49" s="90" t="s">
        <v>169</v>
      </c>
      <c r="D49" s="93">
        <v>50</v>
      </c>
      <c r="E49" s="94"/>
      <c r="F49" s="84">
        <f t="shared" si="1"/>
        <v>0</v>
      </c>
    </row>
    <row r="50" s="66" customFormat="1" ht="30" customHeight="1" spans="1:6">
      <c r="A50" s="97" t="s">
        <v>170</v>
      </c>
      <c r="B50" s="92" t="s">
        <v>171</v>
      </c>
      <c r="C50" s="90" t="s">
        <v>172</v>
      </c>
      <c r="D50" s="93">
        <v>50</v>
      </c>
      <c r="E50" s="94"/>
      <c r="F50" s="84">
        <f t="shared" si="1"/>
        <v>0</v>
      </c>
    </row>
    <row r="51" s="66" customFormat="1" ht="30" customHeight="1" spans="1:6">
      <c r="A51" s="97" t="s">
        <v>173</v>
      </c>
      <c r="B51" s="92" t="s">
        <v>174</v>
      </c>
      <c r="C51" s="90" t="s">
        <v>135</v>
      </c>
      <c r="D51" s="93">
        <v>80</v>
      </c>
      <c r="E51" s="94"/>
      <c r="F51" s="84">
        <f t="shared" si="1"/>
        <v>0</v>
      </c>
    </row>
    <row r="52" s="66" customFormat="1" ht="30" customHeight="1" spans="1:6">
      <c r="A52" s="97" t="s">
        <v>175</v>
      </c>
      <c r="B52" s="92" t="s">
        <v>176</v>
      </c>
      <c r="C52" s="90" t="s">
        <v>135</v>
      </c>
      <c r="D52" s="93">
        <v>50</v>
      </c>
      <c r="E52" s="94"/>
      <c r="F52" s="84">
        <f t="shared" si="1"/>
        <v>0</v>
      </c>
    </row>
    <row r="53" s="66" customFormat="1" ht="30" customHeight="1" spans="1:6">
      <c r="A53" s="97" t="s">
        <v>177</v>
      </c>
      <c r="B53" s="92" t="s">
        <v>178</v>
      </c>
      <c r="C53" s="90" t="s">
        <v>140</v>
      </c>
      <c r="D53" s="93">
        <v>100</v>
      </c>
      <c r="E53" s="94"/>
      <c r="F53" s="84">
        <f t="shared" si="1"/>
        <v>0</v>
      </c>
    </row>
    <row r="54" s="66" customFormat="1" ht="30" customHeight="1" spans="1:6">
      <c r="A54" s="97" t="s">
        <v>179</v>
      </c>
      <c r="B54" s="92" t="s">
        <v>180</v>
      </c>
      <c r="C54" s="90" t="s">
        <v>140</v>
      </c>
      <c r="D54" s="93">
        <v>20</v>
      </c>
      <c r="E54" s="94"/>
      <c r="F54" s="84">
        <f t="shared" si="1"/>
        <v>0</v>
      </c>
    </row>
    <row r="55" s="66" customFormat="1" ht="30" customHeight="1" spans="1:6">
      <c r="A55" s="97" t="s">
        <v>181</v>
      </c>
      <c r="B55" s="92" t="s">
        <v>182</v>
      </c>
      <c r="C55" s="90" t="s">
        <v>140</v>
      </c>
      <c r="D55" s="100">
        <v>300</v>
      </c>
      <c r="E55" s="101"/>
      <c r="F55" s="84">
        <f t="shared" si="1"/>
        <v>0</v>
      </c>
    </row>
    <row r="56" s="66" customFormat="1" ht="30" customHeight="1" spans="1:6">
      <c r="A56" s="97" t="s">
        <v>183</v>
      </c>
      <c r="B56" s="92" t="s">
        <v>184</v>
      </c>
      <c r="C56" s="90" t="s">
        <v>140</v>
      </c>
      <c r="D56" s="93">
        <v>20</v>
      </c>
      <c r="E56" s="94"/>
      <c r="F56" s="84">
        <f t="shared" si="1"/>
        <v>0</v>
      </c>
    </row>
    <row r="57" s="66" customFormat="1" ht="30" customHeight="1" spans="1:6">
      <c r="A57" s="97" t="s">
        <v>185</v>
      </c>
      <c r="B57" s="92" t="s">
        <v>186</v>
      </c>
      <c r="C57" s="90"/>
      <c r="D57" s="93"/>
      <c r="E57" s="94"/>
      <c r="F57" s="84" t="str">
        <f t="shared" si="1"/>
        <v/>
      </c>
    </row>
    <row r="58" s="66" customFormat="1" ht="30" customHeight="1" spans="1:6">
      <c r="A58" s="85" t="s">
        <v>153</v>
      </c>
      <c r="B58" s="86" t="s">
        <v>187</v>
      </c>
      <c r="C58" s="90" t="s">
        <v>172</v>
      </c>
      <c r="D58" s="93">
        <v>4</v>
      </c>
      <c r="E58" s="94"/>
      <c r="F58" s="84">
        <f t="shared" si="1"/>
        <v>0</v>
      </c>
    </row>
    <row r="59" s="66" customFormat="1" ht="30" customHeight="1" spans="1:6">
      <c r="A59" s="85" t="s">
        <v>156</v>
      </c>
      <c r="B59" s="86" t="s">
        <v>188</v>
      </c>
      <c r="C59" s="90" t="s">
        <v>189</v>
      </c>
      <c r="D59" s="93">
        <v>4</v>
      </c>
      <c r="E59" s="94"/>
      <c r="F59" s="84">
        <f t="shared" si="1"/>
        <v>0</v>
      </c>
    </row>
    <row r="60" s="66" customFormat="1" ht="30" customHeight="1" spans="1:6">
      <c r="A60" s="85" t="s">
        <v>158</v>
      </c>
      <c r="B60" s="139" t="s">
        <v>190</v>
      </c>
      <c r="C60" s="90" t="s">
        <v>172</v>
      </c>
      <c r="D60" s="93">
        <v>2</v>
      </c>
      <c r="E60" s="94"/>
      <c r="F60" s="84">
        <f t="shared" si="1"/>
        <v>0</v>
      </c>
    </row>
    <row r="61" s="66" customFormat="1" ht="30" customHeight="1" spans="1:6">
      <c r="A61" s="85" t="s">
        <v>191</v>
      </c>
      <c r="B61" s="139" t="s">
        <v>192</v>
      </c>
      <c r="C61" s="90" t="s">
        <v>189</v>
      </c>
      <c r="D61" s="93">
        <v>4</v>
      </c>
      <c r="E61" s="94"/>
      <c r="F61" s="84">
        <f t="shared" si="1"/>
        <v>0</v>
      </c>
    </row>
    <row r="62" s="66" customFormat="1" ht="30" customHeight="1" spans="1:6">
      <c r="A62" s="85" t="s">
        <v>193</v>
      </c>
      <c r="B62" s="139" t="s">
        <v>194</v>
      </c>
      <c r="C62" s="87" t="s">
        <v>189</v>
      </c>
      <c r="D62" s="93">
        <v>4</v>
      </c>
      <c r="E62" s="94"/>
      <c r="F62" s="84">
        <f t="shared" si="1"/>
        <v>0</v>
      </c>
    </row>
    <row r="63" s="66" customFormat="1" ht="30" customHeight="1" spans="1:6">
      <c r="A63" s="97" t="s">
        <v>195</v>
      </c>
      <c r="B63" s="92" t="s">
        <v>196</v>
      </c>
      <c r="C63" s="90"/>
      <c r="D63" s="93"/>
      <c r="E63" s="94"/>
      <c r="F63" s="84" t="str">
        <f t="shared" si="1"/>
        <v/>
      </c>
    </row>
    <row r="64" s="66" customFormat="1" ht="30" customHeight="1" spans="1:6">
      <c r="A64" s="85" t="s">
        <v>153</v>
      </c>
      <c r="B64" s="86" t="s">
        <v>197</v>
      </c>
      <c r="C64" s="90" t="s">
        <v>189</v>
      </c>
      <c r="D64" s="93">
        <v>3</v>
      </c>
      <c r="E64" s="94"/>
      <c r="F64" s="84">
        <f t="shared" si="1"/>
        <v>0</v>
      </c>
    </row>
    <row r="65" s="66" customFormat="1" ht="30" customHeight="1" spans="1:6">
      <c r="A65" s="85" t="s">
        <v>156</v>
      </c>
      <c r="B65" s="139" t="s">
        <v>198</v>
      </c>
      <c r="C65" s="90" t="s">
        <v>172</v>
      </c>
      <c r="D65" s="93">
        <v>2</v>
      </c>
      <c r="E65" s="101"/>
      <c r="F65" s="84">
        <f t="shared" si="1"/>
        <v>0</v>
      </c>
    </row>
    <row r="66" s="66" customFormat="1" ht="30" customHeight="1" spans="1:6">
      <c r="A66" s="85" t="s">
        <v>158</v>
      </c>
      <c r="B66" s="139" t="s">
        <v>199</v>
      </c>
      <c r="C66" s="90" t="s">
        <v>189</v>
      </c>
      <c r="D66" s="93">
        <v>4</v>
      </c>
      <c r="E66" s="101"/>
      <c r="F66" s="84">
        <f t="shared" si="1"/>
        <v>0</v>
      </c>
    </row>
    <row r="67" s="66" customFormat="1" ht="30" customHeight="1" spans="1:6">
      <c r="A67" s="97" t="s">
        <v>200</v>
      </c>
      <c r="B67" s="139" t="s">
        <v>201</v>
      </c>
      <c r="C67" s="90" t="s">
        <v>189</v>
      </c>
      <c r="D67" s="93">
        <v>4</v>
      </c>
      <c r="E67" s="101"/>
      <c r="F67" s="84">
        <f t="shared" si="1"/>
        <v>0</v>
      </c>
    </row>
    <row r="68" s="66" customFormat="1" ht="30" customHeight="1" spans="1:6">
      <c r="A68" s="97" t="s">
        <v>202</v>
      </c>
      <c r="B68" s="139" t="s">
        <v>203</v>
      </c>
      <c r="C68" s="90" t="s">
        <v>189</v>
      </c>
      <c r="D68" s="93">
        <v>5</v>
      </c>
      <c r="E68" s="101"/>
      <c r="F68" s="84">
        <f t="shared" si="1"/>
        <v>0</v>
      </c>
    </row>
    <row r="69" s="66" customFormat="1" ht="30" customHeight="1" spans="1:6">
      <c r="A69" s="97" t="s">
        <v>204</v>
      </c>
      <c r="B69" s="141" t="s">
        <v>205</v>
      </c>
      <c r="C69" s="90" t="s">
        <v>206</v>
      </c>
      <c r="D69" s="142">
        <v>3</v>
      </c>
      <c r="E69" s="143"/>
      <c r="F69" s="84">
        <f t="shared" si="1"/>
        <v>0</v>
      </c>
    </row>
    <row r="70" s="66" customFormat="1" ht="30" customHeight="1" spans="1:6">
      <c r="A70" s="97" t="s">
        <v>207</v>
      </c>
      <c r="B70" s="92" t="s">
        <v>208</v>
      </c>
      <c r="C70" s="90" t="s">
        <v>155</v>
      </c>
      <c r="D70" s="93">
        <v>5</v>
      </c>
      <c r="E70" s="144"/>
      <c r="F70" s="84">
        <f t="shared" si="1"/>
        <v>0</v>
      </c>
    </row>
    <row r="71" s="66" customFormat="1" ht="30" customHeight="1" spans="1:6">
      <c r="A71" s="97" t="s">
        <v>209</v>
      </c>
      <c r="B71" s="92" t="s">
        <v>210</v>
      </c>
      <c r="C71" s="90" t="s">
        <v>155</v>
      </c>
      <c r="D71" s="100">
        <v>5</v>
      </c>
      <c r="E71" s="101"/>
      <c r="F71" s="84">
        <f t="shared" ref="F71:F134" si="2">IF(D71="","",ROUND(D71*E71,2))</f>
        <v>0</v>
      </c>
    </row>
    <row r="72" s="66" customFormat="1" ht="30" customHeight="1" spans="1:6">
      <c r="A72" s="147">
        <v>3</v>
      </c>
      <c r="B72" s="146" t="s">
        <v>117</v>
      </c>
      <c r="C72" s="148"/>
      <c r="D72" s="149"/>
      <c r="E72" s="150"/>
      <c r="F72" s="84" t="str">
        <f t="shared" si="2"/>
        <v/>
      </c>
    </row>
    <row r="73" s="66" customFormat="1" ht="30" customHeight="1" spans="1:6">
      <c r="A73" s="90" t="s">
        <v>151</v>
      </c>
      <c r="B73" s="92" t="s">
        <v>152</v>
      </c>
      <c r="C73" s="90"/>
      <c r="D73" s="93"/>
      <c r="E73" s="94"/>
      <c r="F73" s="84" t="str">
        <f t="shared" si="2"/>
        <v/>
      </c>
    </row>
    <row r="74" s="66" customFormat="1" ht="30" customHeight="1" spans="1:6">
      <c r="A74" s="85" t="s">
        <v>153</v>
      </c>
      <c r="B74" s="92" t="s">
        <v>154</v>
      </c>
      <c r="C74" s="90" t="s">
        <v>155</v>
      </c>
      <c r="D74" s="93">
        <v>3</v>
      </c>
      <c r="E74" s="94"/>
      <c r="F74" s="84">
        <f t="shared" si="2"/>
        <v>0</v>
      </c>
    </row>
    <row r="75" s="66" customFormat="1" ht="30" customHeight="1" spans="1:6">
      <c r="A75" s="85" t="s">
        <v>156</v>
      </c>
      <c r="B75" s="92" t="s">
        <v>157</v>
      </c>
      <c r="C75" s="90" t="s">
        <v>155</v>
      </c>
      <c r="D75" s="93">
        <v>3</v>
      </c>
      <c r="E75" s="94"/>
      <c r="F75" s="84">
        <f t="shared" si="2"/>
        <v>0</v>
      </c>
    </row>
    <row r="76" s="66" customFormat="1" ht="30" customHeight="1" spans="1:6">
      <c r="A76" s="85" t="s">
        <v>158</v>
      </c>
      <c r="B76" s="92" t="s">
        <v>159</v>
      </c>
      <c r="C76" s="90" t="s">
        <v>155</v>
      </c>
      <c r="D76" s="93">
        <v>3</v>
      </c>
      <c r="E76" s="94"/>
      <c r="F76" s="84">
        <f t="shared" si="2"/>
        <v>0</v>
      </c>
    </row>
    <row r="77" s="66" customFormat="1" ht="30" customHeight="1" spans="1:6">
      <c r="A77" s="90" t="s">
        <v>160</v>
      </c>
      <c r="B77" s="92" t="s">
        <v>161</v>
      </c>
      <c r="C77" s="90"/>
      <c r="D77" s="93"/>
      <c r="E77" s="94"/>
      <c r="F77" s="84" t="str">
        <f t="shared" si="2"/>
        <v/>
      </c>
    </row>
    <row r="78" s="66" customFormat="1" ht="30" customHeight="1" spans="1:6">
      <c r="A78" s="85" t="s">
        <v>153</v>
      </c>
      <c r="B78" s="92" t="s">
        <v>162</v>
      </c>
      <c r="C78" s="90" t="s">
        <v>155</v>
      </c>
      <c r="D78" s="93">
        <v>5</v>
      </c>
      <c r="E78" s="94"/>
      <c r="F78" s="84">
        <f t="shared" si="2"/>
        <v>0</v>
      </c>
    </row>
    <row r="79" s="66" customFormat="1" ht="30" customHeight="1" spans="1:6">
      <c r="A79" s="85" t="s">
        <v>156</v>
      </c>
      <c r="B79" s="92" t="s">
        <v>163</v>
      </c>
      <c r="C79" s="90" t="s">
        <v>155</v>
      </c>
      <c r="D79" s="93">
        <v>5</v>
      </c>
      <c r="E79" s="94"/>
      <c r="F79" s="84">
        <f t="shared" si="2"/>
        <v>0</v>
      </c>
    </row>
    <row r="80" s="66" customFormat="1" ht="30" customHeight="1" spans="1:6">
      <c r="A80" s="97" t="s">
        <v>164</v>
      </c>
      <c r="B80" s="92" t="s">
        <v>211</v>
      </c>
      <c r="C80" s="90"/>
      <c r="D80" s="93"/>
      <c r="E80" s="94"/>
      <c r="F80" s="84" t="str">
        <f t="shared" si="2"/>
        <v/>
      </c>
    </row>
    <row r="81" s="66" customFormat="1" ht="30" customHeight="1" spans="1:6">
      <c r="A81" s="85" t="s">
        <v>153</v>
      </c>
      <c r="B81" s="92" t="s">
        <v>166</v>
      </c>
      <c r="C81" s="90" t="s">
        <v>155</v>
      </c>
      <c r="D81" s="93">
        <v>5</v>
      </c>
      <c r="E81" s="94"/>
      <c r="F81" s="84">
        <f t="shared" si="2"/>
        <v>0</v>
      </c>
    </row>
    <row r="82" s="66" customFormat="1" ht="30" customHeight="1" spans="1:6">
      <c r="A82" s="85" t="s">
        <v>156</v>
      </c>
      <c r="B82" s="92" t="s">
        <v>167</v>
      </c>
      <c r="C82" s="90" t="s">
        <v>155</v>
      </c>
      <c r="D82" s="93">
        <v>5</v>
      </c>
      <c r="E82" s="94"/>
      <c r="F82" s="84">
        <f t="shared" si="2"/>
        <v>0</v>
      </c>
    </row>
    <row r="83" s="66" customFormat="1" ht="30" customHeight="1" spans="1:6">
      <c r="A83" s="85" t="s">
        <v>158</v>
      </c>
      <c r="B83" s="92" t="s">
        <v>168</v>
      </c>
      <c r="C83" s="90" t="s">
        <v>169</v>
      </c>
      <c r="D83" s="93">
        <v>20</v>
      </c>
      <c r="E83" s="94"/>
      <c r="F83" s="84">
        <f t="shared" si="2"/>
        <v>0</v>
      </c>
    </row>
    <row r="84" s="66" customFormat="1" ht="30" customHeight="1" spans="1:6">
      <c r="A84" s="97" t="s">
        <v>170</v>
      </c>
      <c r="B84" s="92" t="s">
        <v>171</v>
      </c>
      <c r="C84" s="90" t="s">
        <v>172</v>
      </c>
      <c r="D84" s="93">
        <v>20</v>
      </c>
      <c r="E84" s="94"/>
      <c r="F84" s="84">
        <f t="shared" si="2"/>
        <v>0</v>
      </c>
    </row>
    <row r="85" s="66" customFormat="1" ht="30" customHeight="1" spans="1:6">
      <c r="A85" s="97" t="s">
        <v>173</v>
      </c>
      <c r="B85" s="92" t="s">
        <v>174</v>
      </c>
      <c r="C85" s="90" t="s">
        <v>135</v>
      </c>
      <c r="D85" s="93">
        <v>50</v>
      </c>
      <c r="E85" s="94"/>
      <c r="F85" s="84">
        <f t="shared" si="2"/>
        <v>0</v>
      </c>
    </row>
    <row r="86" s="66" customFormat="1" ht="30" customHeight="1" spans="1:6">
      <c r="A86" s="97" t="s">
        <v>175</v>
      </c>
      <c r="B86" s="92" t="s">
        <v>176</v>
      </c>
      <c r="C86" s="90" t="s">
        <v>135</v>
      </c>
      <c r="D86" s="93">
        <v>30</v>
      </c>
      <c r="E86" s="94"/>
      <c r="F86" s="84">
        <f t="shared" si="2"/>
        <v>0</v>
      </c>
    </row>
    <row r="87" s="66" customFormat="1" ht="30" customHeight="1" spans="1:6">
      <c r="A87" s="97" t="s">
        <v>177</v>
      </c>
      <c r="B87" s="92" t="s">
        <v>178</v>
      </c>
      <c r="C87" s="90" t="s">
        <v>140</v>
      </c>
      <c r="D87" s="93">
        <v>20</v>
      </c>
      <c r="E87" s="94"/>
      <c r="F87" s="84">
        <f t="shared" si="2"/>
        <v>0</v>
      </c>
    </row>
    <row r="88" s="66" customFormat="1" ht="30" customHeight="1" spans="1:6">
      <c r="A88" s="97" t="s">
        <v>181</v>
      </c>
      <c r="B88" s="92" t="s">
        <v>182</v>
      </c>
      <c r="C88" s="90" t="s">
        <v>140</v>
      </c>
      <c r="D88" s="100">
        <v>100</v>
      </c>
      <c r="E88" s="101"/>
      <c r="F88" s="84">
        <f t="shared" si="2"/>
        <v>0</v>
      </c>
    </row>
    <row r="89" s="66" customFormat="1" ht="30" customHeight="1" spans="1:6">
      <c r="A89" s="97" t="s">
        <v>183</v>
      </c>
      <c r="B89" s="92" t="s">
        <v>184</v>
      </c>
      <c r="C89" s="90" t="s">
        <v>140</v>
      </c>
      <c r="D89" s="93">
        <v>10</v>
      </c>
      <c r="E89" s="94"/>
      <c r="F89" s="84">
        <f t="shared" si="2"/>
        <v>0</v>
      </c>
    </row>
    <row r="90" s="66" customFormat="1" ht="30" customHeight="1" spans="1:6">
      <c r="A90" s="97" t="s">
        <v>185</v>
      </c>
      <c r="B90" s="92" t="s">
        <v>186</v>
      </c>
      <c r="C90" s="90"/>
      <c r="D90" s="93"/>
      <c r="E90" s="94"/>
      <c r="F90" s="84" t="str">
        <f t="shared" si="2"/>
        <v/>
      </c>
    </row>
    <row r="91" s="66" customFormat="1" ht="30" customHeight="1" spans="1:6">
      <c r="A91" s="85" t="s">
        <v>153</v>
      </c>
      <c r="B91" s="86" t="s">
        <v>187</v>
      </c>
      <c r="C91" s="90" t="s">
        <v>172</v>
      </c>
      <c r="D91" s="93">
        <v>3</v>
      </c>
      <c r="E91" s="94"/>
      <c r="F91" s="84">
        <f t="shared" si="2"/>
        <v>0</v>
      </c>
    </row>
    <row r="92" s="66" customFormat="1" ht="30" customHeight="1" spans="1:6">
      <c r="A92" s="85" t="s">
        <v>156</v>
      </c>
      <c r="B92" s="86" t="s">
        <v>188</v>
      </c>
      <c r="C92" s="90" t="s">
        <v>189</v>
      </c>
      <c r="D92" s="93">
        <v>3</v>
      </c>
      <c r="E92" s="94"/>
      <c r="F92" s="84">
        <f t="shared" si="2"/>
        <v>0</v>
      </c>
    </row>
    <row r="93" s="66" customFormat="1" ht="30" customHeight="1" spans="1:6">
      <c r="A93" s="85" t="s">
        <v>158</v>
      </c>
      <c r="B93" s="139" t="s">
        <v>190</v>
      </c>
      <c r="C93" s="90" t="s">
        <v>172</v>
      </c>
      <c r="D93" s="93">
        <v>2</v>
      </c>
      <c r="E93" s="94"/>
      <c r="F93" s="84">
        <f t="shared" si="2"/>
        <v>0</v>
      </c>
    </row>
    <row r="94" s="66" customFormat="1" ht="30" customHeight="1" spans="1:6">
      <c r="A94" s="85" t="s">
        <v>191</v>
      </c>
      <c r="B94" s="139" t="s">
        <v>192</v>
      </c>
      <c r="C94" s="90" t="s">
        <v>189</v>
      </c>
      <c r="D94" s="93">
        <v>3</v>
      </c>
      <c r="E94" s="94"/>
      <c r="F94" s="84">
        <f t="shared" si="2"/>
        <v>0</v>
      </c>
    </row>
    <row r="95" s="66" customFormat="1" ht="30" customHeight="1" spans="1:6">
      <c r="A95" s="85" t="s">
        <v>193</v>
      </c>
      <c r="B95" s="139" t="s">
        <v>194</v>
      </c>
      <c r="C95" s="87" t="s">
        <v>189</v>
      </c>
      <c r="D95" s="93">
        <v>3</v>
      </c>
      <c r="E95" s="94"/>
      <c r="F95" s="84">
        <f t="shared" si="2"/>
        <v>0</v>
      </c>
    </row>
    <row r="96" s="66" customFormat="1" ht="30" customHeight="1" spans="1:6">
      <c r="A96" s="97" t="s">
        <v>195</v>
      </c>
      <c r="B96" s="92" t="s">
        <v>196</v>
      </c>
      <c r="C96" s="90"/>
      <c r="D96" s="93"/>
      <c r="E96" s="94"/>
      <c r="F96" s="84" t="str">
        <f t="shared" si="2"/>
        <v/>
      </c>
    </row>
    <row r="97" s="66" customFormat="1" ht="30" customHeight="1" spans="1:6">
      <c r="A97" s="85" t="s">
        <v>153</v>
      </c>
      <c r="B97" s="86" t="s">
        <v>197</v>
      </c>
      <c r="C97" s="90" t="s">
        <v>189</v>
      </c>
      <c r="D97" s="93">
        <v>3</v>
      </c>
      <c r="E97" s="94"/>
      <c r="F97" s="84">
        <f t="shared" si="2"/>
        <v>0</v>
      </c>
    </row>
    <row r="98" s="66" customFormat="1" ht="30" customHeight="1" spans="1:6">
      <c r="A98" s="85" t="s">
        <v>156</v>
      </c>
      <c r="B98" s="139" t="s">
        <v>198</v>
      </c>
      <c r="C98" s="90" t="s">
        <v>172</v>
      </c>
      <c r="D98" s="93">
        <v>2</v>
      </c>
      <c r="E98" s="101"/>
      <c r="F98" s="84">
        <f t="shared" si="2"/>
        <v>0</v>
      </c>
    </row>
    <row r="99" s="66" customFormat="1" ht="30" customHeight="1" spans="1:6">
      <c r="A99" s="85" t="s">
        <v>158</v>
      </c>
      <c r="B99" s="139" t="s">
        <v>199</v>
      </c>
      <c r="C99" s="90" t="s">
        <v>189</v>
      </c>
      <c r="D99" s="93">
        <v>3</v>
      </c>
      <c r="E99" s="101"/>
      <c r="F99" s="84">
        <f t="shared" si="2"/>
        <v>0</v>
      </c>
    </row>
    <row r="100" s="66" customFormat="1" ht="30" customHeight="1" spans="1:6">
      <c r="A100" s="97" t="s">
        <v>200</v>
      </c>
      <c r="B100" s="139" t="s">
        <v>201</v>
      </c>
      <c r="C100" s="90" t="s">
        <v>189</v>
      </c>
      <c r="D100" s="93">
        <v>3</v>
      </c>
      <c r="E100" s="101"/>
      <c r="F100" s="84">
        <f t="shared" si="2"/>
        <v>0</v>
      </c>
    </row>
    <row r="101" s="66" customFormat="1" ht="30" customHeight="1" spans="1:6">
      <c r="A101" s="97" t="s">
        <v>202</v>
      </c>
      <c r="B101" s="139" t="s">
        <v>203</v>
      </c>
      <c r="C101" s="90" t="s">
        <v>189</v>
      </c>
      <c r="D101" s="93">
        <v>3</v>
      </c>
      <c r="E101" s="101"/>
      <c r="F101" s="84">
        <f t="shared" si="2"/>
        <v>0</v>
      </c>
    </row>
    <row r="102" s="66" customFormat="1" ht="30" customHeight="1" spans="1:6">
      <c r="A102" s="97" t="s">
        <v>212</v>
      </c>
      <c r="B102" s="151" t="s">
        <v>213</v>
      </c>
      <c r="C102" s="90" t="s">
        <v>140</v>
      </c>
      <c r="D102" s="152">
        <v>5</v>
      </c>
      <c r="E102" s="153"/>
      <c r="F102" s="84">
        <f t="shared" si="2"/>
        <v>0</v>
      </c>
    </row>
    <row r="103" s="66" customFormat="1" ht="30" customHeight="1" spans="1:6">
      <c r="A103" s="97" t="s">
        <v>204</v>
      </c>
      <c r="B103" s="141" t="s">
        <v>205</v>
      </c>
      <c r="C103" s="90" t="s">
        <v>206</v>
      </c>
      <c r="D103" s="142">
        <v>3</v>
      </c>
      <c r="E103" s="143"/>
      <c r="F103" s="84">
        <f t="shared" si="2"/>
        <v>0</v>
      </c>
    </row>
    <row r="104" s="66" customFormat="1" ht="30" customHeight="1" spans="1:6">
      <c r="A104" s="97" t="s">
        <v>207</v>
      </c>
      <c r="B104" s="92" t="s">
        <v>208</v>
      </c>
      <c r="C104" s="90" t="s">
        <v>155</v>
      </c>
      <c r="D104" s="93">
        <v>3</v>
      </c>
      <c r="E104" s="144"/>
      <c r="F104" s="84">
        <f t="shared" si="2"/>
        <v>0</v>
      </c>
    </row>
    <row r="105" s="66" customFormat="1" ht="30" customHeight="1" spans="1:6">
      <c r="A105" s="97" t="s">
        <v>209</v>
      </c>
      <c r="B105" s="92" t="s">
        <v>210</v>
      </c>
      <c r="C105" s="90" t="s">
        <v>155</v>
      </c>
      <c r="D105" s="100">
        <v>5</v>
      </c>
      <c r="E105" s="101"/>
      <c r="F105" s="84">
        <f t="shared" si="2"/>
        <v>0</v>
      </c>
    </row>
    <row r="106" s="66" customFormat="1" ht="30" customHeight="1" spans="1:6">
      <c r="A106" s="147">
        <v>4</v>
      </c>
      <c r="B106" s="146" t="s">
        <v>118</v>
      </c>
      <c r="C106" s="148"/>
      <c r="D106" s="149"/>
      <c r="E106" s="150"/>
      <c r="F106" s="84" t="str">
        <f t="shared" si="2"/>
        <v/>
      </c>
    </row>
    <row r="107" s="66" customFormat="1" ht="30" customHeight="1" spans="1:6">
      <c r="A107" s="90" t="s">
        <v>151</v>
      </c>
      <c r="B107" s="92" t="s">
        <v>152</v>
      </c>
      <c r="C107" s="90"/>
      <c r="D107" s="93"/>
      <c r="E107" s="94"/>
      <c r="F107" s="84" t="str">
        <f t="shared" si="2"/>
        <v/>
      </c>
    </row>
    <row r="108" s="66" customFormat="1" ht="30" customHeight="1" spans="1:6">
      <c r="A108" s="85" t="s">
        <v>153</v>
      </c>
      <c r="B108" s="92" t="s">
        <v>154</v>
      </c>
      <c r="C108" s="90" t="s">
        <v>155</v>
      </c>
      <c r="D108" s="93">
        <v>2</v>
      </c>
      <c r="E108" s="94"/>
      <c r="F108" s="84">
        <f t="shared" si="2"/>
        <v>0</v>
      </c>
    </row>
    <row r="109" s="66" customFormat="1" ht="30" customHeight="1" spans="1:6">
      <c r="A109" s="85" t="s">
        <v>156</v>
      </c>
      <c r="B109" s="92" t="s">
        <v>157</v>
      </c>
      <c r="C109" s="90" t="s">
        <v>155</v>
      </c>
      <c r="D109" s="93">
        <v>2</v>
      </c>
      <c r="E109" s="94"/>
      <c r="F109" s="84">
        <f t="shared" si="2"/>
        <v>0</v>
      </c>
    </row>
    <row r="110" s="66" customFormat="1" ht="30" customHeight="1" spans="1:6">
      <c r="A110" s="85" t="s">
        <v>158</v>
      </c>
      <c r="B110" s="92" t="s">
        <v>159</v>
      </c>
      <c r="C110" s="90" t="s">
        <v>155</v>
      </c>
      <c r="D110" s="93">
        <v>2</v>
      </c>
      <c r="E110" s="94"/>
      <c r="F110" s="84">
        <f t="shared" si="2"/>
        <v>0</v>
      </c>
    </row>
    <row r="111" s="66" customFormat="1" ht="30" customHeight="1" spans="1:6">
      <c r="A111" s="90" t="s">
        <v>160</v>
      </c>
      <c r="B111" s="92" t="s">
        <v>161</v>
      </c>
      <c r="C111" s="90"/>
      <c r="D111" s="93"/>
      <c r="E111" s="94"/>
      <c r="F111" s="84" t="str">
        <f t="shared" si="2"/>
        <v/>
      </c>
    </row>
    <row r="112" s="66" customFormat="1" ht="30" customHeight="1" spans="1:6">
      <c r="A112" s="85" t="s">
        <v>153</v>
      </c>
      <c r="B112" s="92" t="s">
        <v>162</v>
      </c>
      <c r="C112" s="90" t="s">
        <v>155</v>
      </c>
      <c r="D112" s="93">
        <v>5</v>
      </c>
      <c r="E112" s="94"/>
      <c r="F112" s="84">
        <f t="shared" si="2"/>
        <v>0</v>
      </c>
    </row>
    <row r="113" s="66" customFormat="1" ht="30" customHeight="1" spans="1:6">
      <c r="A113" s="85" t="s">
        <v>156</v>
      </c>
      <c r="B113" s="92" t="s">
        <v>163</v>
      </c>
      <c r="C113" s="90" t="s">
        <v>155</v>
      </c>
      <c r="D113" s="93">
        <v>5</v>
      </c>
      <c r="E113" s="94"/>
      <c r="F113" s="84">
        <f t="shared" si="2"/>
        <v>0</v>
      </c>
    </row>
    <row r="114" s="66" customFormat="1" ht="30" customHeight="1" spans="1:6">
      <c r="A114" s="97" t="s">
        <v>164</v>
      </c>
      <c r="B114" s="92" t="s">
        <v>211</v>
      </c>
      <c r="C114" s="90"/>
      <c r="D114" s="93"/>
      <c r="E114" s="94"/>
      <c r="F114" s="84" t="str">
        <f t="shared" si="2"/>
        <v/>
      </c>
    </row>
    <row r="115" s="66" customFormat="1" ht="30" customHeight="1" spans="1:6">
      <c r="A115" s="85" t="s">
        <v>153</v>
      </c>
      <c r="B115" s="92" t="s">
        <v>166</v>
      </c>
      <c r="C115" s="90" t="s">
        <v>155</v>
      </c>
      <c r="D115" s="93">
        <v>5</v>
      </c>
      <c r="E115" s="94"/>
      <c r="F115" s="84">
        <f t="shared" si="2"/>
        <v>0</v>
      </c>
    </row>
    <row r="116" s="66" customFormat="1" ht="30" customHeight="1" spans="1:6">
      <c r="A116" s="85" t="s">
        <v>156</v>
      </c>
      <c r="B116" s="92" t="s">
        <v>167</v>
      </c>
      <c r="C116" s="90" t="s">
        <v>155</v>
      </c>
      <c r="D116" s="93">
        <v>5</v>
      </c>
      <c r="E116" s="94"/>
      <c r="F116" s="84">
        <f t="shared" si="2"/>
        <v>0</v>
      </c>
    </row>
    <row r="117" s="66" customFormat="1" ht="30" customHeight="1" spans="1:6">
      <c r="A117" s="85" t="s">
        <v>158</v>
      </c>
      <c r="B117" s="92" t="s">
        <v>168</v>
      </c>
      <c r="C117" s="90" t="s">
        <v>169</v>
      </c>
      <c r="D117" s="93">
        <v>10</v>
      </c>
      <c r="E117" s="94"/>
      <c r="F117" s="84">
        <f t="shared" si="2"/>
        <v>0</v>
      </c>
    </row>
    <row r="118" s="66" customFormat="1" ht="30" customHeight="1" spans="1:6">
      <c r="A118" s="97" t="s">
        <v>170</v>
      </c>
      <c r="B118" s="92" t="s">
        <v>171</v>
      </c>
      <c r="C118" s="90" t="s">
        <v>172</v>
      </c>
      <c r="D118" s="93">
        <v>20</v>
      </c>
      <c r="E118" s="94"/>
      <c r="F118" s="84">
        <f t="shared" si="2"/>
        <v>0</v>
      </c>
    </row>
    <row r="119" s="66" customFormat="1" ht="30" customHeight="1" spans="1:6">
      <c r="A119" s="97" t="s">
        <v>173</v>
      </c>
      <c r="B119" s="92" t="s">
        <v>174</v>
      </c>
      <c r="C119" s="90" t="s">
        <v>135</v>
      </c>
      <c r="D119" s="93">
        <v>30</v>
      </c>
      <c r="E119" s="94"/>
      <c r="F119" s="84">
        <f t="shared" si="2"/>
        <v>0</v>
      </c>
    </row>
    <row r="120" s="66" customFormat="1" ht="30" customHeight="1" spans="1:6">
      <c r="A120" s="97" t="s">
        <v>175</v>
      </c>
      <c r="B120" s="92" t="s">
        <v>176</v>
      </c>
      <c r="C120" s="90" t="s">
        <v>135</v>
      </c>
      <c r="D120" s="93">
        <v>30</v>
      </c>
      <c r="E120" s="94"/>
      <c r="F120" s="84">
        <f t="shared" si="2"/>
        <v>0</v>
      </c>
    </row>
    <row r="121" s="66" customFormat="1" ht="30" customHeight="1" spans="1:6">
      <c r="A121" s="97" t="s">
        <v>177</v>
      </c>
      <c r="B121" s="92" t="s">
        <v>178</v>
      </c>
      <c r="C121" s="90" t="s">
        <v>140</v>
      </c>
      <c r="D121" s="93">
        <v>20</v>
      </c>
      <c r="E121" s="94"/>
      <c r="F121" s="84">
        <f t="shared" si="2"/>
        <v>0</v>
      </c>
    </row>
    <row r="122" s="66" customFormat="1" ht="30" customHeight="1" spans="1:6">
      <c r="A122" s="97" t="s">
        <v>181</v>
      </c>
      <c r="B122" s="92" t="s">
        <v>182</v>
      </c>
      <c r="C122" s="90" t="s">
        <v>140</v>
      </c>
      <c r="D122" s="100">
        <v>50</v>
      </c>
      <c r="E122" s="101"/>
      <c r="F122" s="84">
        <f t="shared" si="2"/>
        <v>0</v>
      </c>
    </row>
    <row r="123" s="66" customFormat="1" ht="30" customHeight="1" spans="1:6">
      <c r="A123" s="97" t="s">
        <v>183</v>
      </c>
      <c r="B123" s="92" t="s">
        <v>184</v>
      </c>
      <c r="C123" s="90" t="s">
        <v>140</v>
      </c>
      <c r="D123" s="93">
        <v>10</v>
      </c>
      <c r="E123" s="94"/>
      <c r="F123" s="84">
        <f t="shared" si="2"/>
        <v>0</v>
      </c>
    </row>
    <row r="124" s="66" customFormat="1" ht="30" customHeight="1" spans="1:6">
      <c r="A124" s="97" t="s">
        <v>185</v>
      </c>
      <c r="B124" s="92" t="s">
        <v>186</v>
      </c>
      <c r="C124" s="90"/>
      <c r="D124" s="93"/>
      <c r="E124" s="94"/>
      <c r="F124" s="84" t="str">
        <f t="shared" si="2"/>
        <v/>
      </c>
    </row>
    <row r="125" s="66" customFormat="1" ht="30" customHeight="1" spans="1:6">
      <c r="A125" s="85" t="s">
        <v>153</v>
      </c>
      <c r="B125" s="86" t="s">
        <v>187</v>
      </c>
      <c r="C125" s="90" t="s">
        <v>172</v>
      </c>
      <c r="D125" s="93">
        <v>3</v>
      </c>
      <c r="E125" s="94"/>
      <c r="F125" s="84">
        <f t="shared" si="2"/>
        <v>0</v>
      </c>
    </row>
    <row r="126" s="66" customFormat="1" ht="30" customHeight="1" spans="1:6">
      <c r="A126" s="85" t="s">
        <v>156</v>
      </c>
      <c r="B126" s="86" t="s">
        <v>188</v>
      </c>
      <c r="C126" s="90" t="s">
        <v>189</v>
      </c>
      <c r="D126" s="93">
        <v>3</v>
      </c>
      <c r="E126" s="94"/>
      <c r="F126" s="84">
        <f t="shared" si="2"/>
        <v>0</v>
      </c>
    </row>
    <row r="127" s="66" customFormat="1" ht="30" customHeight="1" spans="1:6">
      <c r="A127" s="85" t="s">
        <v>158</v>
      </c>
      <c r="B127" s="139" t="s">
        <v>190</v>
      </c>
      <c r="C127" s="90" t="s">
        <v>172</v>
      </c>
      <c r="D127" s="93">
        <v>2</v>
      </c>
      <c r="E127" s="94"/>
      <c r="F127" s="84">
        <f t="shared" si="2"/>
        <v>0</v>
      </c>
    </row>
    <row r="128" s="66" customFormat="1" ht="30" customHeight="1" spans="1:6">
      <c r="A128" s="85" t="s">
        <v>191</v>
      </c>
      <c r="B128" s="139" t="s">
        <v>192</v>
      </c>
      <c r="C128" s="90" t="s">
        <v>189</v>
      </c>
      <c r="D128" s="93">
        <v>3</v>
      </c>
      <c r="E128" s="94"/>
      <c r="F128" s="84">
        <f t="shared" si="2"/>
        <v>0</v>
      </c>
    </row>
    <row r="129" s="66" customFormat="1" ht="30" customHeight="1" spans="1:6">
      <c r="A129" s="85" t="s">
        <v>193</v>
      </c>
      <c r="B129" s="139" t="s">
        <v>194</v>
      </c>
      <c r="C129" s="87" t="s">
        <v>189</v>
      </c>
      <c r="D129" s="93">
        <v>3</v>
      </c>
      <c r="E129" s="94"/>
      <c r="F129" s="84">
        <f t="shared" si="2"/>
        <v>0</v>
      </c>
    </row>
    <row r="130" s="66" customFormat="1" ht="30" customHeight="1" spans="1:6">
      <c r="A130" s="97" t="s">
        <v>195</v>
      </c>
      <c r="B130" s="92" t="s">
        <v>196</v>
      </c>
      <c r="C130" s="90"/>
      <c r="D130" s="93"/>
      <c r="E130" s="94"/>
      <c r="F130" s="84" t="str">
        <f t="shared" si="2"/>
        <v/>
      </c>
    </row>
    <row r="131" s="66" customFormat="1" ht="30" customHeight="1" spans="1:6">
      <c r="A131" s="85" t="s">
        <v>153</v>
      </c>
      <c r="B131" s="86" t="s">
        <v>197</v>
      </c>
      <c r="C131" s="90" t="s">
        <v>189</v>
      </c>
      <c r="D131" s="93">
        <v>3</v>
      </c>
      <c r="E131" s="94"/>
      <c r="F131" s="84">
        <f t="shared" si="2"/>
        <v>0</v>
      </c>
    </row>
    <row r="132" s="66" customFormat="1" ht="30" customHeight="1" spans="1:6">
      <c r="A132" s="85" t="s">
        <v>156</v>
      </c>
      <c r="B132" s="139" t="s">
        <v>198</v>
      </c>
      <c r="C132" s="90" t="s">
        <v>172</v>
      </c>
      <c r="D132" s="93">
        <v>2</v>
      </c>
      <c r="E132" s="101"/>
      <c r="F132" s="84">
        <f t="shared" si="2"/>
        <v>0</v>
      </c>
    </row>
    <row r="133" s="66" customFormat="1" ht="30" customHeight="1" spans="1:6">
      <c r="A133" s="85" t="s">
        <v>158</v>
      </c>
      <c r="B133" s="139" t="s">
        <v>199</v>
      </c>
      <c r="C133" s="90" t="s">
        <v>189</v>
      </c>
      <c r="D133" s="93">
        <v>3</v>
      </c>
      <c r="E133" s="101"/>
      <c r="F133" s="84">
        <f t="shared" si="2"/>
        <v>0</v>
      </c>
    </row>
    <row r="134" s="66" customFormat="1" ht="30" customHeight="1" spans="1:6">
      <c r="A134" s="97" t="s">
        <v>200</v>
      </c>
      <c r="B134" s="139" t="s">
        <v>201</v>
      </c>
      <c r="C134" s="90" t="s">
        <v>189</v>
      </c>
      <c r="D134" s="93">
        <v>3</v>
      </c>
      <c r="E134" s="101"/>
      <c r="F134" s="84">
        <f t="shared" si="2"/>
        <v>0</v>
      </c>
    </row>
    <row r="135" s="66" customFormat="1" ht="30" customHeight="1" spans="1:6">
      <c r="A135" s="97" t="s">
        <v>202</v>
      </c>
      <c r="B135" s="139" t="s">
        <v>203</v>
      </c>
      <c r="C135" s="90" t="s">
        <v>189</v>
      </c>
      <c r="D135" s="93">
        <v>3</v>
      </c>
      <c r="E135" s="101"/>
      <c r="F135" s="84">
        <f t="shared" ref="F135:F198" si="3">IF(D135="","",ROUND(D135*E135,2))</f>
        <v>0</v>
      </c>
    </row>
    <row r="136" s="66" customFormat="1" ht="30" customHeight="1" spans="1:6">
      <c r="A136" s="97" t="s">
        <v>204</v>
      </c>
      <c r="B136" s="141" t="s">
        <v>205</v>
      </c>
      <c r="C136" s="90" t="s">
        <v>206</v>
      </c>
      <c r="D136" s="142">
        <v>3</v>
      </c>
      <c r="E136" s="143"/>
      <c r="F136" s="84">
        <f t="shared" si="3"/>
        <v>0</v>
      </c>
    </row>
    <row r="137" s="66" customFormat="1" ht="30" customHeight="1" spans="1:6">
      <c r="A137" s="97" t="s">
        <v>207</v>
      </c>
      <c r="B137" s="92" t="s">
        <v>208</v>
      </c>
      <c r="C137" s="90" t="s">
        <v>155</v>
      </c>
      <c r="D137" s="93">
        <v>3</v>
      </c>
      <c r="E137" s="144"/>
      <c r="F137" s="84">
        <f t="shared" si="3"/>
        <v>0</v>
      </c>
    </row>
    <row r="138" s="66" customFormat="1" ht="30" customHeight="1" spans="1:6">
      <c r="A138" s="97" t="s">
        <v>209</v>
      </c>
      <c r="B138" s="92" t="s">
        <v>210</v>
      </c>
      <c r="C138" s="90" t="s">
        <v>155</v>
      </c>
      <c r="D138" s="100">
        <v>5</v>
      </c>
      <c r="E138" s="101"/>
      <c r="F138" s="84">
        <f t="shared" si="3"/>
        <v>0</v>
      </c>
    </row>
    <row r="139" s="66" customFormat="1" ht="30" customHeight="1" spans="1:6">
      <c r="A139" s="147">
        <v>5</v>
      </c>
      <c r="B139" s="146" t="s">
        <v>119</v>
      </c>
      <c r="C139" s="148"/>
      <c r="D139" s="149"/>
      <c r="E139" s="150"/>
      <c r="F139" s="84" t="str">
        <f t="shared" si="3"/>
        <v/>
      </c>
    </row>
    <row r="140" s="66" customFormat="1" ht="30" customHeight="1" spans="1:6">
      <c r="A140" s="97" t="s">
        <v>177</v>
      </c>
      <c r="B140" s="92" t="s">
        <v>178</v>
      </c>
      <c r="C140" s="90" t="s">
        <v>140</v>
      </c>
      <c r="D140" s="93">
        <v>100</v>
      </c>
      <c r="E140" s="94"/>
      <c r="F140" s="84">
        <f t="shared" si="3"/>
        <v>0</v>
      </c>
    </row>
    <row r="141" s="66" customFormat="1" ht="30" customHeight="1" spans="1:6">
      <c r="A141" s="97" t="s">
        <v>181</v>
      </c>
      <c r="B141" s="92" t="s">
        <v>182</v>
      </c>
      <c r="C141" s="90" t="s">
        <v>140</v>
      </c>
      <c r="D141" s="100">
        <v>300</v>
      </c>
      <c r="E141" s="101"/>
      <c r="F141" s="84">
        <f t="shared" si="3"/>
        <v>0</v>
      </c>
    </row>
    <row r="142" s="66" customFormat="1" ht="30" customHeight="1" spans="1:6">
      <c r="A142" s="97" t="s">
        <v>183</v>
      </c>
      <c r="B142" s="92" t="s">
        <v>184</v>
      </c>
      <c r="C142" s="90" t="s">
        <v>140</v>
      </c>
      <c r="D142" s="93">
        <v>30</v>
      </c>
      <c r="E142" s="94"/>
      <c r="F142" s="84">
        <f t="shared" si="3"/>
        <v>0</v>
      </c>
    </row>
    <row r="143" s="66" customFormat="1" ht="30" customHeight="1" spans="1:6">
      <c r="A143" s="97" t="s">
        <v>185</v>
      </c>
      <c r="B143" s="92" t="s">
        <v>186</v>
      </c>
      <c r="C143" s="90"/>
      <c r="D143" s="93"/>
      <c r="E143" s="94"/>
      <c r="F143" s="84" t="str">
        <f t="shared" si="3"/>
        <v/>
      </c>
    </row>
    <row r="144" s="66" customFormat="1" ht="30" customHeight="1" spans="1:6">
      <c r="A144" s="85" t="s">
        <v>153</v>
      </c>
      <c r="B144" s="86" t="s">
        <v>187</v>
      </c>
      <c r="C144" s="90" t="s">
        <v>172</v>
      </c>
      <c r="D144" s="93">
        <v>5</v>
      </c>
      <c r="E144" s="94"/>
      <c r="F144" s="84">
        <f t="shared" si="3"/>
        <v>0</v>
      </c>
    </row>
    <row r="145" s="66" customFormat="1" ht="30" customHeight="1" spans="1:6">
      <c r="A145" s="85" t="s">
        <v>156</v>
      </c>
      <c r="B145" s="86" t="s">
        <v>188</v>
      </c>
      <c r="C145" s="90" t="s">
        <v>189</v>
      </c>
      <c r="D145" s="93">
        <v>5</v>
      </c>
      <c r="E145" s="94"/>
      <c r="F145" s="84">
        <f t="shared" si="3"/>
        <v>0</v>
      </c>
    </row>
    <row r="146" s="66" customFormat="1" ht="30" customHeight="1" spans="1:6">
      <c r="A146" s="85" t="s">
        <v>158</v>
      </c>
      <c r="B146" s="139" t="s">
        <v>190</v>
      </c>
      <c r="C146" s="90" t="s">
        <v>172</v>
      </c>
      <c r="D146" s="93">
        <v>2</v>
      </c>
      <c r="E146" s="94"/>
      <c r="F146" s="84">
        <f t="shared" si="3"/>
        <v>0</v>
      </c>
    </row>
    <row r="147" s="66" customFormat="1" ht="30" customHeight="1" spans="1:6">
      <c r="A147" s="85" t="s">
        <v>191</v>
      </c>
      <c r="B147" s="139" t="s">
        <v>192</v>
      </c>
      <c r="C147" s="90" t="s">
        <v>189</v>
      </c>
      <c r="D147" s="93">
        <v>5</v>
      </c>
      <c r="E147" s="94"/>
      <c r="F147" s="84">
        <f t="shared" si="3"/>
        <v>0</v>
      </c>
    </row>
    <row r="148" s="66" customFormat="1" ht="30" customHeight="1" spans="1:6">
      <c r="A148" s="85" t="s">
        <v>193</v>
      </c>
      <c r="B148" s="139" t="s">
        <v>194</v>
      </c>
      <c r="C148" s="87" t="s">
        <v>189</v>
      </c>
      <c r="D148" s="93">
        <v>5</v>
      </c>
      <c r="E148" s="94"/>
      <c r="F148" s="84">
        <f t="shared" si="3"/>
        <v>0</v>
      </c>
    </row>
    <row r="149" s="66" customFormat="1" ht="30" customHeight="1" spans="1:6">
      <c r="A149" s="97" t="s">
        <v>195</v>
      </c>
      <c r="B149" s="92" t="s">
        <v>196</v>
      </c>
      <c r="C149" s="90"/>
      <c r="D149" s="93"/>
      <c r="E149" s="94"/>
      <c r="F149" s="84" t="str">
        <f t="shared" si="3"/>
        <v/>
      </c>
    </row>
    <row r="150" s="66" customFormat="1" ht="30" customHeight="1" spans="1:6">
      <c r="A150" s="85" t="s">
        <v>153</v>
      </c>
      <c r="B150" s="86" t="s">
        <v>197</v>
      </c>
      <c r="C150" s="90" t="s">
        <v>189</v>
      </c>
      <c r="D150" s="93">
        <v>3</v>
      </c>
      <c r="E150" s="94"/>
      <c r="F150" s="84">
        <f t="shared" si="3"/>
        <v>0</v>
      </c>
    </row>
    <row r="151" s="66" customFormat="1" ht="30" customHeight="1" spans="1:6">
      <c r="A151" s="85" t="s">
        <v>156</v>
      </c>
      <c r="B151" s="139" t="s">
        <v>198</v>
      </c>
      <c r="C151" s="90" t="s">
        <v>172</v>
      </c>
      <c r="D151" s="93">
        <v>2</v>
      </c>
      <c r="E151" s="101"/>
      <c r="F151" s="84">
        <f t="shared" si="3"/>
        <v>0</v>
      </c>
    </row>
    <row r="152" s="66" customFormat="1" ht="30" customHeight="1" spans="1:6">
      <c r="A152" s="85" t="s">
        <v>158</v>
      </c>
      <c r="B152" s="139" t="s">
        <v>199</v>
      </c>
      <c r="C152" s="90" t="s">
        <v>189</v>
      </c>
      <c r="D152" s="93">
        <v>5</v>
      </c>
      <c r="E152" s="101"/>
      <c r="F152" s="84">
        <f t="shared" si="3"/>
        <v>0</v>
      </c>
    </row>
    <row r="153" s="66" customFormat="1" ht="30" customHeight="1" spans="1:6">
      <c r="A153" s="97" t="s">
        <v>200</v>
      </c>
      <c r="B153" s="139" t="s">
        <v>201</v>
      </c>
      <c r="C153" s="90" t="s">
        <v>189</v>
      </c>
      <c r="D153" s="93">
        <v>5</v>
      </c>
      <c r="E153" s="101"/>
      <c r="F153" s="84">
        <f t="shared" si="3"/>
        <v>0</v>
      </c>
    </row>
    <row r="154" s="66" customFormat="1" ht="30" customHeight="1" spans="1:6">
      <c r="A154" s="97" t="s">
        <v>202</v>
      </c>
      <c r="B154" s="139" t="s">
        <v>203</v>
      </c>
      <c r="C154" s="90" t="s">
        <v>189</v>
      </c>
      <c r="D154" s="93">
        <v>10</v>
      </c>
      <c r="E154" s="101"/>
      <c r="F154" s="84">
        <f t="shared" si="3"/>
        <v>0</v>
      </c>
    </row>
    <row r="155" s="66" customFormat="1" ht="30" customHeight="1" spans="1:6">
      <c r="A155" s="97" t="s">
        <v>204</v>
      </c>
      <c r="B155" s="141" t="s">
        <v>205</v>
      </c>
      <c r="C155" s="90" t="s">
        <v>206</v>
      </c>
      <c r="D155" s="142">
        <v>5</v>
      </c>
      <c r="E155" s="143"/>
      <c r="F155" s="84">
        <f t="shared" si="3"/>
        <v>0</v>
      </c>
    </row>
    <row r="156" s="66" customFormat="1" ht="30" customHeight="1" spans="1:6">
      <c r="A156" s="97" t="s">
        <v>207</v>
      </c>
      <c r="B156" s="92" t="s">
        <v>208</v>
      </c>
      <c r="C156" s="90" t="s">
        <v>155</v>
      </c>
      <c r="D156" s="93">
        <v>5</v>
      </c>
      <c r="E156" s="144"/>
      <c r="F156" s="84">
        <f t="shared" si="3"/>
        <v>0</v>
      </c>
    </row>
    <row r="157" s="66" customFormat="1" ht="30" customHeight="1" spans="1:6">
      <c r="A157" s="147">
        <v>6</v>
      </c>
      <c r="B157" s="146" t="s">
        <v>120</v>
      </c>
      <c r="C157" s="148"/>
      <c r="D157" s="149"/>
      <c r="E157" s="150"/>
      <c r="F157" s="84" t="str">
        <f t="shared" si="3"/>
        <v/>
      </c>
    </row>
    <row r="158" s="66" customFormat="1" ht="30" customHeight="1" spans="1:6">
      <c r="A158" s="90" t="s">
        <v>151</v>
      </c>
      <c r="B158" s="92" t="s">
        <v>152</v>
      </c>
      <c r="C158" s="90"/>
      <c r="D158" s="93"/>
      <c r="E158" s="94"/>
      <c r="F158" s="84" t="str">
        <f t="shared" si="3"/>
        <v/>
      </c>
    </row>
    <row r="159" s="66" customFormat="1" ht="30" customHeight="1" spans="1:6">
      <c r="A159" s="85" t="s">
        <v>153</v>
      </c>
      <c r="B159" s="92" t="s">
        <v>154</v>
      </c>
      <c r="C159" s="90" t="s">
        <v>155</v>
      </c>
      <c r="D159" s="93">
        <v>3</v>
      </c>
      <c r="E159" s="94"/>
      <c r="F159" s="84">
        <f t="shared" si="3"/>
        <v>0</v>
      </c>
    </row>
    <row r="160" s="66" customFormat="1" ht="30" customHeight="1" spans="1:6">
      <c r="A160" s="85" t="s">
        <v>156</v>
      </c>
      <c r="B160" s="92" t="s">
        <v>157</v>
      </c>
      <c r="C160" s="90" t="s">
        <v>155</v>
      </c>
      <c r="D160" s="93">
        <v>3</v>
      </c>
      <c r="E160" s="94"/>
      <c r="F160" s="84">
        <f t="shared" si="3"/>
        <v>0</v>
      </c>
    </row>
    <row r="161" s="66" customFormat="1" ht="30" customHeight="1" spans="1:6">
      <c r="A161" s="85" t="s">
        <v>158</v>
      </c>
      <c r="B161" s="92" t="s">
        <v>159</v>
      </c>
      <c r="C161" s="90" t="s">
        <v>155</v>
      </c>
      <c r="D161" s="93">
        <v>5</v>
      </c>
      <c r="E161" s="94"/>
      <c r="F161" s="84">
        <f t="shared" si="3"/>
        <v>0</v>
      </c>
    </row>
    <row r="162" s="66" customFormat="1" ht="30" customHeight="1" spans="1:6">
      <c r="A162" s="90" t="s">
        <v>160</v>
      </c>
      <c r="B162" s="92" t="s">
        <v>161</v>
      </c>
      <c r="C162" s="90"/>
      <c r="D162" s="93"/>
      <c r="E162" s="94"/>
      <c r="F162" s="84" t="str">
        <f t="shared" si="3"/>
        <v/>
      </c>
    </row>
    <row r="163" s="66" customFormat="1" ht="30" customHeight="1" spans="1:6">
      <c r="A163" s="85" t="s">
        <v>153</v>
      </c>
      <c r="B163" s="92" t="s">
        <v>162</v>
      </c>
      <c r="C163" s="90" t="s">
        <v>155</v>
      </c>
      <c r="D163" s="93">
        <v>5</v>
      </c>
      <c r="E163" s="94"/>
      <c r="F163" s="84">
        <f t="shared" si="3"/>
        <v>0</v>
      </c>
    </row>
    <row r="164" s="66" customFormat="1" ht="30" customHeight="1" spans="1:6">
      <c r="A164" s="85" t="s">
        <v>156</v>
      </c>
      <c r="B164" s="92" t="s">
        <v>163</v>
      </c>
      <c r="C164" s="90" t="s">
        <v>155</v>
      </c>
      <c r="D164" s="93">
        <v>5</v>
      </c>
      <c r="E164" s="94"/>
      <c r="F164" s="84">
        <f t="shared" si="3"/>
        <v>0</v>
      </c>
    </row>
    <row r="165" s="66" customFormat="1" ht="30" customHeight="1" spans="1:6">
      <c r="A165" s="97" t="s">
        <v>164</v>
      </c>
      <c r="B165" s="92" t="s">
        <v>211</v>
      </c>
      <c r="C165" s="90"/>
      <c r="D165" s="93"/>
      <c r="E165" s="94"/>
      <c r="F165" s="84" t="str">
        <f t="shared" si="3"/>
        <v/>
      </c>
    </row>
    <row r="166" s="66" customFormat="1" ht="30" customHeight="1" spans="1:6">
      <c r="A166" s="85" t="s">
        <v>153</v>
      </c>
      <c r="B166" s="92" t="s">
        <v>166</v>
      </c>
      <c r="C166" s="90" t="s">
        <v>155</v>
      </c>
      <c r="D166" s="93">
        <v>5</v>
      </c>
      <c r="E166" s="94"/>
      <c r="F166" s="84">
        <f t="shared" si="3"/>
        <v>0</v>
      </c>
    </row>
    <row r="167" s="66" customFormat="1" ht="30" customHeight="1" spans="1:6">
      <c r="A167" s="85" t="s">
        <v>156</v>
      </c>
      <c r="B167" s="92" t="s">
        <v>167</v>
      </c>
      <c r="C167" s="90" t="s">
        <v>155</v>
      </c>
      <c r="D167" s="93">
        <v>5</v>
      </c>
      <c r="E167" s="94"/>
      <c r="F167" s="84">
        <f t="shared" si="3"/>
        <v>0</v>
      </c>
    </row>
    <row r="168" s="66" customFormat="1" ht="30" customHeight="1" spans="1:6">
      <c r="A168" s="85" t="s">
        <v>158</v>
      </c>
      <c r="B168" s="92" t="s">
        <v>168</v>
      </c>
      <c r="C168" s="90" t="s">
        <v>169</v>
      </c>
      <c r="D168" s="93">
        <v>50</v>
      </c>
      <c r="E168" s="94"/>
      <c r="F168" s="84">
        <f t="shared" si="3"/>
        <v>0</v>
      </c>
    </row>
    <row r="169" s="66" customFormat="1" ht="30" customHeight="1" spans="1:6">
      <c r="A169" s="97" t="s">
        <v>170</v>
      </c>
      <c r="B169" s="92" t="s">
        <v>171</v>
      </c>
      <c r="C169" s="90" t="s">
        <v>172</v>
      </c>
      <c r="D169" s="93">
        <v>50</v>
      </c>
      <c r="E169" s="94"/>
      <c r="F169" s="84">
        <f t="shared" si="3"/>
        <v>0</v>
      </c>
    </row>
    <row r="170" s="66" customFormat="1" ht="30" customHeight="1" spans="1:6">
      <c r="A170" s="97" t="s">
        <v>173</v>
      </c>
      <c r="B170" s="92" t="s">
        <v>174</v>
      </c>
      <c r="C170" s="90" t="s">
        <v>135</v>
      </c>
      <c r="D170" s="93">
        <v>100</v>
      </c>
      <c r="E170" s="94"/>
      <c r="F170" s="84">
        <f t="shared" si="3"/>
        <v>0</v>
      </c>
    </row>
    <row r="171" s="66" customFormat="1" ht="30" customHeight="1" spans="1:6">
      <c r="A171" s="97" t="s">
        <v>175</v>
      </c>
      <c r="B171" s="92" t="s">
        <v>176</v>
      </c>
      <c r="C171" s="90" t="s">
        <v>135</v>
      </c>
      <c r="D171" s="93">
        <v>50</v>
      </c>
      <c r="E171" s="94"/>
      <c r="F171" s="84">
        <f t="shared" si="3"/>
        <v>0</v>
      </c>
    </row>
    <row r="172" s="66" customFormat="1" ht="30" customHeight="1" spans="1:6">
      <c r="A172" s="97" t="s">
        <v>177</v>
      </c>
      <c r="B172" s="92" t="s">
        <v>178</v>
      </c>
      <c r="C172" s="90" t="s">
        <v>140</v>
      </c>
      <c r="D172" s="93">
        <v>100</v>
      </c>
      <c r="E172" s="94"/>
      <c r="F172" s="84">
        <f t="shared" si="3"/>
        <v>0</v>
      </c>
    </row>
    <row r="173" s="66" customFormat="1" ht="30" customHeight="1" spans="1:6">
      <c r="A173" s="97" t="s">
        <v>181</v>
      </c>
      <c r="B173" s="92" t="s">
        <v>182</v>
      </c>
      <c r="C173" s="90" t="s">
        <v>140</v>
      </c>
      <c r="D173" s="100">
        <v>200</v>
      </c>
      <c r="E173" s="101"/>
      <c r="F173" s="84">
        <f t="shared" si="3"/>
        <v>0</v>
      </c>
    </row>
    <row r="174" s="66" customFormat="1" ht="30" customHeight="1" spans="1:6">
      <c r="A174" s="97" t="s">
        <v>183</v>
      </c>
      <c r="B174" s="92" t="s">
        <v>184</v>
      </c>
      <c r="C174" s="90" t="s">
        <v>140</v>
      </c>
      <c r="D174" s="93">
        <v>20</v>
      </c>
      <c r="E174" s="94"/>
      <c r="F174" s="84">
        <f t="shared" si="3"/>
        <v>0</v>
      </c>
    </row>
    <row r="175" s="66" customFormat="1" ht="30" customHeight="1" spans="1:6">
      <c r="A175" s="97" t="s">
        <v>185</v>
      </c>
      <c r="B175" s="92" t="s">
        <v>186</v>
      </c>
      <c r="C175" s="90"/>
      <c r="D175" s="93"/>
      <c r="E175" s="94"/>
      <c r="F175" s="84" t="str">
        <f t="shared" si="3"/>
        <v/>
      </c>
    </row>
    <row r="176" s="66" customFormat="1" ht="30" customHeight="1" spans="1:6">
      <c r="A176" s="85" t="s">
        <v>153</v>
      </c>
      <c r="B176" s="86" t="s">
        <v>187</v>
      </c>
      <c r="C176" s="90" t="s">
        <v>172</v>
      </c>
      <c r="D176" s="93">
        <v>5</v>
      </c>
      <c r="E176" s="94"/>
      <c r="F176" s="84">
        <f t="shared" si="3"/>
        <v>0</v>
      </c>
    </row>
    <row r="177" s="66" customFormat="1" ht="30" customHeight="1" spans="1:6">
      <c r="A177" s="85" t="s">
        <v>156</v>
      </c>
      <c r="B177" s="86" t="s">
        <v>188</v>
      </c>
      <c r="C177" s="90" t="s">
        <v>189</v>
      </c>
      <c r="D177" s="93">
        <v>5</v>
      </c>
      <c r="E177" s="94"/>
      <c r="F177" s="84">
        <f t="shared" si="3"/>
        <v>0</v>
      </c>
    </row>
    <row r="178" s="66" customFormat="1" ht="30" customHeight="1" spans="1:6">
      <c r="A178" s="85" t="s">
        <v>158</v>
      </c>
      <c r="B178" s="139" t="s">
        <v>190</v>
      </c>
      <c r="C178" s="90" t="s">
        <v>172</v>
      </c>
      <c r="D178" s="93">
        <v>2</v>
      </c>
      <c r="E178" s="94"/>
      <c r="F178" s="84">
        <f t="shared" si="3"/>
        <v>0</v>
      </c>
    </row>
    <row r="179" s="66" customFormat="1" ht="30" customHeight="1" spans="1:6">
      <c r="A179" s="85" t="s">
        <v>191</v>
      </c>
      <c r="B179" s="139" t="s">
        <v>192</v>
      </c>
      <c r="C179" s="90" t="s">
        <v>189</v>
      </c>
      <c r="D179" s="93">
        <v>5</v>
      </c>
      <c r="E179" s="94"/>
      <c r="F179" s="84">
        <f t="shared" si="3"/>
        <v>0</v>
      </c>
    </row>
    <row r="180" s="66" customFormat="1" ht="30" customHeight="1" spans="1:6">
      <c r="A180" s="85" t="s">
        <v>193</v>
      </c>
      <c r="B180" s="139" t="s">
        <v>194</v>
      </c>
      <c r="C180" s="87" t="s">
        <v>189</v>
      </c>
      <c r="D180" s="93">
        <v>5</v>
      </c>
      <c r="E180" s="94"/>
      <c r="F180" s="84">
        <f t="shared" si="3"/>
        <v>0</v>
      </c>
    </row>
    <row r="181" s="66" customFormat="1" ht="30" customHeight="1" spans="1:6">
      <c r="A181" s="97" t="s">
        <v>195</v>
      </c>
      <c r="B181" s="92" t="s">
        <v>196</v>
      </c>
      <c r="C181" s="90"/>
      <c r="D181" s="93"/>
      <c r="E181" s="94"/>
      <c r="F181" s="84" t="str">
        <f t="shared" si="3"/>
        <v/>
      </c>
    </row>
    <row r="182" s="66" customFormat="1" ht="30" customHeight="1" spans="1:6">
      <c r="A182" s="85" t="s">
        <v>153</v>
      </c>
      <c r="B182" s="86" t="s">
        <v>197</v>
      </c>
      <c r="C182" s="90" t="s">
        <v>189</v>
      </c>
      <c r="D182" s="93">
        <v>3</v>
      </c>
      <c r="E182" s="94"/>
      <c r="F182" s="84">
        <f t="shared" si="3"/>
        <v>0</v>
      </c>
    </row>
    <row r="183" s="66" customFormat="1" ht="30" customHeight="1" spans="1:6">
      <c r="A183" s="85" t="s">
        <v>156</v>
      </c>
      <c r="B183" s="139" t="s">
        <v>198</v>
      </c>
      <c r="C183" s="90" t="s">
        <v>172</v>
      </c>
      <c r="D183" s="93">
        <v>2</v>
      </c>
      <c r="E183" s="101"/>
      <c r="F183" s="84">
        <f t="shared" si="3"/>
        <v>0</v>
      </c>
    </row>
    <row r="184" s="66" customFormat="1" ht="30" customHeight="1" spans="1:6">
      <c r="A184" s="85" t="s">
        <v>158</v>
      </c>
      <c r="B184" s="139" t="s">
        <v>199</v>
      </c>
      <c r="C184" s="90" t="s">
        <v>189</v>
      </c>
      <c r="D184" s="93">
        <v>5</v>
      </c>
      <c r="E184" s="101"/>
      <c r="F184" s="84">
        <f t="shared" si="3"/>
        <v>0</v>
      </c>
    </row>
    <row r="185" s="66" customFormat="1" ht="30" customHeight="1" spans="1:6">
      <c r="A185" s="97" t="s">
        <v>200</v>
      </c>
      <c r="B185" s="139" t="s">
        <v>201</v>
      </c>
      <c r="C185" s="90" t="s">
        <v>189</v>
      </c>
      <c r="D185" s="93">
        <v>5</v>
      </c>
      <c r="E185" s="101"/>
      <c r="F185" s="84">
        <f t="shared" si="3"/>
        <v>0</v>
      </c>
    </row>
    <row r="186" s="66" customFormat="1" ht="30" customHeight="1" spans="1:6">
      <c r="A186" s="97" t="s">
        <v>202</v>
      </c>
      <c r="B186" s="139" t="s">
        <v>203</v>
      </c>
      <c r="C186" s="90" t="s">
        <v>189</v>
      </c>
      <c r="D186" s="93">
        <v>5</v>
      </c>
      <c r="E186" s="101"/>
      <c r="F186" s="84">
        <f t="shared" si="3"/>
        <v>0</v>
      </c>
    </row>
    <row r="187" s="66" customFormat="1" ht="30" customHeight="1" spans="1:6">
      <c r="A187" s="97" t="s">
        <v>204</v>
      </c>
      <c r="B187" s="141" t="s">
        <v>205</v>
      </c>
      <c r="C187" s="90" t="s">
        <v>206</v>
      </c>
      <c r="D187" s="142">
        <v>3</v>
      </c>
      <c r="E187" s="143"/>
      <c r="F187" s="84">
        <f t="shared" si="3"/>
        <v>0</v>
      </c>
    </row>
    <row r="188" s="66" customFormat="1" ht="30" customHeight="1" spans="1:6">
      <c r="A188" s="97" t="s">
        <v>207</v>
      </c>
      <c r="B188" s="92" t="s">
        <v>208</v>
      </c>
      <c r="C188" s="90" t="s">
        <v>155</v>
      </c>
      <c r="D188" s="93">
        <v>5</v>
      </c>
      <c r="E188" s="144"/>
      <c r="F188" s="84">
        <f t="shared" si="3"/>
        <v>0</v>
      </c>
    </row>
    <row r="189" s="66" customFormat="1" ht="30" customHeight="1" spans="1:6">
      <c r="A189" s="97" t="s">
        <v>209</v>
      </c>
      <c r="B189" s="92" t="s">
        <v>210</v>
      </c>
      <c r="C189" s="90" t="s">
        <v>155</v>
      </c>
      <c r="D189" s="100">
        <v>5</v>
      </c>
      <c r="E189" s="101"/>
      <c r="F189" s="84">
        <f t="shared" si="3"/>
        <v>0</v>
      </c>
    </row>
    <row r="190" s="66" customFormat="1" ht="30" customHeight="1" spans="1:6">
      <c r="A190" s="147">
        <v>7</v>
      </c>
      <c r="B190" s="146" t="s">
        <v>122</v>
      </c>
      <c r="C190" s="148"/>
      <c r="D190" s="149"/>
      <c r="E190" s="150"/>
      <c r="F190" s="84" t="str">
        <f t="shared" si="3"/>
        <v/>
      </c>
    </row>
    <row r="191" s="66" customFormat="1" ht="30" customHeight="1" spans="1:6">
      <c r="A191" s="90" t="s">
        <v>151</v>
      </c>
      <c r="B191" s="92" t="s">
        <v>152</v>
      </c>
      <c r="C191" s="90"/>
      <c r="D191" s="93"/>
      <c r="E191" s="94"/>
      <c r="F191" s="84" t="str">
        <f t="shared" si="3"/>
        <v/>
      </c>
    </row>
    <row r="192" s="66" customFormat="1" ht="30" customHeight="1" spans="1:6">
      <c r="A192" s="85" t="s">
        <v>153</v>
      </c>
      <c r="B192" s="92" t="s">
        <v>154</v>
      </c>
      <c r="C192" s="90" t="s">
        <v>155</v>
      </c>
      <c r="D192" s="93">
        <v>3</v>
      </c>
      <c r="E192" s="94"/>
      <c r="F192" s="84">
        <f t="shared" si="3"/>
        <v>0</v>
      </c>
    </row>
    <row r="193" s="66" customFormat="1" ht="30" customHeight="1" spans="1:6">
      <c r="A193" s="85" t="s">
        <v>156</v>
      </c>
      <c r="B193" s="92" t="s">
        <v>157</v>
      </c>
      <c r="C193" s="90" t="s">
        <v>155</v>
      </c>
      <c r="D193" s="93">
        <v>3</v>
      </c>
      <c r="E193" s="94"/>
      <c r="F193" s="84">
        <f t="shared" si="3"/>
        <v>0</v>
      </c>
    </row>
    <row r="194" s="66" customFormat="1" ht="30" customHeight="1" spans="1:6">
      <c r="A194" s="85" t="s">
        <v>158</v>
      </c>
      <c r="B194" s="92" t="s">
        <v>159</v>
      </c>
      <c r="C194" s="90" t="s">
        <v>155</v>
      </c>
      <c r="D194" s="93">
        <v>5</v>
      </c>
      <c r="E194" s="94"/>
      <c r="F194" s="84">
        <f t="shared" si="3"/>
        <v>0</v>
      </c>
    </row>
    <row r="195" s="66" customFormat="1" ht="30" customHeight="1" spans="1:6">
      <c r="A195" s="90" t="s">
        <v>160</v>
      </c>
      <c r="B195" s="92" t="s">
        <v>161</v>
      </c>
      <c r="C195" s="90"/>
      <c r="D195" s="93"/>
      <c r="E195" s="94"/>
      <c r="F195" s="84" t="str">
        <f t="shared" si="3"/>
        <v/>
      </c>
    </row>
    <row r="196" s="66" customFormat="1" ht="30" customHeight="1" spans="1:6">
      <c r="A196" s="85" t="s">
        <v>153</v>
      </c>
      <c r="B196" s="92" t="s">
        <v>162</v>
      </c>
      <c r="C196" s="90" t="s">
        <v>155</v>
      </c>
      <c r="D196" s="93">
        <v>5</v>
      </c>
      <c r="E196" s="94"/>
      <c r="F196" s="84">
        <f t="shared" si="3"/>
        <v>0</v>
      </c>
    </row>
    <row r="197" s="66" customFormat="1" ht="30" customHeight="1" spans="1:6">
      <c r="A197" s="85" t="s">
        <v>156</v>
      </c>
      <c r="B197" s="92" t="s">
        <v>163</v>
      </c>
      <c r="C197" s="90" t="s">
        <v>155</v>
      </c>
      <c r="D197" s="93">
        <v>5</v>
      </c>
      <c r="E197" s="94"/>
      <c r="F197" s="84">
        <f t="shared" si="3"/>
        <v>0</v>
      </c>
    </row>
    <row r="198" s="66" customFormat="1" ht="30" customHeight="1" spans="1:6">
      <c r="A198" s="97" t="s">
        <v>164</v>
      </c>
      <c r="B198" s="92" t="s">
        <v>211</v>
      </c>
      <c r="C198" s="90"/>
      <c r="D198" s="93"/>
      <c r="E198" s="94"/>
      <c r="F198" s="84" t="str">
        <f t="shared" si="3"/>
        <v/>
      </c>
    </row>
    <row r="199" s="66" customFormat="1" ht="30" customHeight="1" spans="1:6">
      <c r="A199" s="85" t="s">
        <v>153</v>
      </c>
      <c r="B199" s="92" t="s">
        <v>166</v>
      </c>
      <c r="C199" s="90" t="s">
        <v>155</v>
      </c>
      <c r="D199" s="93">
        <v>5</v>
      </c>
      <c r="E199" s="94"/>
      <c r="F199" s="84">
        <f t="shared" ref="F199:F256" si="4">IF(D199="","",ROUND(D199*E199,2))</f>
        <v>0</v>
      </c>
    </row>
    <row r="200" s="66" customFormat="1" ht="30" customHeight="1" spans="1:6">
      <c r="A200" s="85" t="s">
        <v>156</v>
      </c>
      <c r="B200" s="92" t="s">
        <v>167</v>
      </c>
      <c r="C200" s="90" t="s">
        <v>155</v>
      </c>
      <c r="D200" s="93">
        <v>5</v>
      </c>
      <c r="E200" s="94"/>
      <c r="F200" s="84">
        <f t="shared" si="4"/>
        <v>0</v>
      </c>
    </row>
    <row r="201" s="66" customFormat="1" ht="30" customHeight="1" spans="1:6">
      <c r="A201" s="85" t="s">
        <v>158</v>
      </c>
      <c r="B201" s="92" t="s">
        <v>168</v>
      </c>
      <c r="C201" s="90" t="s">
        <v>169</v>
      </c>
      <c r="D201" s="93">
        <v>50</v>
      </c>
      <c r="E201" s="94"/>
      <c r="F201" s="84">
        <f t="shared" si="4"/>
        <v>0</v>
      </c>
    </row>
    <row r="202" s="66" customFormat="1" ht="30" customHeight="1" spans="1:6">
      <c r="A202" s="97" t="s">
        <v>170</v>
      </c>
      <c r="B202" s="92" t="s">
        <v>171</v>
      </c>
      <c r="C202" s="90" t="s">
        <v>172</v>
      </c>
      <c r="D202" s="93">
        <v>50</v>
      </c>
      <c r="E202" s="94"/>
      <c r="F202" s="84">
        <f t="shared" si="4"/>
        <v>0</v>
      </c>
    </row>
    <row r="203" s="66" customFormat="1" ht="30" customHeight="1" spans="1:6">
      <c r="A203" s="97" t="s">
        <v>173</v>
      </c>
      <c r="B203" s="92" t="s">
        <v>174</v>
      </c>
      <c r="C203" s="90" t="s">
        <v>135</v>
      </c>
      <c r="D203" s="93">
        <v>20</v>
      </c>
      <c r="E203" s="94"/>
      <c r="F203" s="84">
        <f t="shared" si="4"/>
        <v>0</v>
      </c>
    </row>
    <row r="204" s="66" customFormat="1" ht="30" customHeight="1" spans="1:6">
      <c r="A204" s="97" t="s">
        <v>175</v>
      </c>
      <c r="B204" s="92" t="s">
        <v>176</v>
      </c>
      <c r="C204" s="90" t="s">
        <v>135</v>
      </c>
      <c r="D204" s="93">
        <v>30</v>
      </c>
      <c r="E204" s="94"/>
      <c r="F204" s="84">
        <f t="shared" si="4"/>
        <v>0</v>
      </c>
    </row>
    <row r="205" s="66" customFormat="1" ht="30" customHeight="1" spans="1:6">
      <c r="A205" s="97" t="s">
        <v>177</v>
      </c>
      <c r="B205" s="92" t="s">
        <v>178</v>
      </c>
      <c r="C205" s="90" t="s">
        <v>140</v>
      </c>
      <c r="D205" s="93">
        <v>50</v>
      </c>
      <c r="E205" s="94"/>
      <c r="F205" s="84">
        <f t="shared" si="4"/>
        <v>0</v>
      </c>
    </row>
    <row r="206" s="66" customFormat="1" ht="30" customHeight="1" spans="1:6">
      <c r="A206" s="97" t="s">
        <v>181</v>
      </c>
      <c r="B206" s="92" t="s">
        <v>182</v>
      </c>
      <c r="C206" s="90" t="s">
        <v>140</v>
      </c>
      <c r="D206" s="100">
        <v>300</v>
      </c>
      <c r="E206" s="101"/>
      <c r="F206" s="84">
        <f t="shared" si="4"/>
        <v>0</v>
      </c>
    </row>
    <row r="207" s="66" customFormat="1" ht="30" customHeight="1" spans="1:6">
      <c r="A207" s="97" t="s">
        <v>183</v>
      </c>
      <c r="B207" s="92" t="s">
        <v>184</v>
      </c>
      <c r="C207" s="90" t="s">
        <v>140</v>
      </c>
      <c r="D207" s="93">
        <v>20</v>
      </c>
      <c r="E207" s="94"/>
      <c r="F207" s="84">
        <f t="shared" si="4"/>
        <v>0</v>
      </c>
    </row>
    <row r="208" s="66" customFormat="1" ht="30" customHeight="1" spans="1:6">
      <c r="A208" s="97" t="s">
        <v>185</v>
      </c>
      <c r="B208" s="92" t="s">
        <v>186</v>
      </c>
      <c r="C208" s="90"/>
      <c r="D208" s="93"/>
      <c r="E208" s="94"/>
      <c r="F208" s="84" t="str">
        <f t="shared" si="4"/>
        <v/>
      </c>
    </row>
    <row r="209" s="66" customFormat="1" ht="30" customHeight="1" spans="1:6">
      <c r="A209" s="85" t="s">
        <v>153</v>
      </c>
      <c r="B209" s="86" t="s">
        <v>187</v>
      </c>
      <c r="C209" s="90" t="s">
        <v>172</v>
      </c>
      <c r="D209" s="93">
        <v>5</v>
      </c>
      <c r="E209" s="94"/>
      <c r="F209" s="84">
        <f t="shared" si="4"/>
        <v>0</v>
      </c>
    </row>
    <row r="210" s="66" customFormat="1" ht="30" customHeight="1" spans="1:6">
      <c r="A210" s="85" t="s">
        <v>156</v>
      </c>
      <c r="B210" s="86" t="s">
        <v>188</v>
      </c>
      <c r="C210" s="90" t="s">
        <v>189</v>
      </c>
      <c r="D210" s="93">
        <v>5</v>
      </c>
      <c r="E210" s="94"/>
      <c r="F210" s="84">
        <f t="shared" si="4"/>
        <v>0</v>
      </c>
    </row>
    <row r="211" s="66" customFormat="1" ht="30" customHeight="1" spans="1:6">
      <c r="A211" s="85" t="s">
        <v>158</v>
      </c>
      <c r="B211" s="139" t="s">
        <v>190</v>
      </c>
      <c r="C211" s="90" t="s">
        <v>172</v>
      </c>
      <c r="D211" s="93">
        <v>2</v>
      </c>
      <c r="E211" s="94"/>
      <c r="F211" s="84">
        <f t="shared" si="4"/>
        <v>0</v>
      </c>
    </row>
    <row r="212" s="66" customFormat="1" ht="30" customHeight="1" spans="1:6">
      <c r="A212" s="85" t="s">
        <v>191</v>
      </c>
      <c r="B212" s="139" t="s">
        <v>192</v>
      </c>
      <c r="C212" s="90" t="s">
        <v>189</v>
      </c>
      <c r="D212" s="93">
        <v>5</v>
      </c>
      <c r="E212" s="94"/>
      <c r="F212" s="84">
        <f t="shared" si="4"/>
        <v>0</v>
      </c>
    </row>
    <row r="213" s="66" customFormat="1" ht="30" customHeight="1" spans="1:6">
      <c r="A213" s="85" t="s">
        <v>193</v>
      </c>
      <c r="B213" s="139" t="s">
        <v>194</v>
      </c>
      <c r="C213" s="87" t="s">
        <v>189</v>
      </c>
      <c r="D213" s="93">
        <v>5</v>
      </c>
      <c r="E213" s="94"/>
      <c r="F213" s="84">
        <f t="shared" si="4"/>
        <v>0</v>
      </c>
    </row>
    <row r="214" s="66" customFormat="1" ht="30" customHeight="1" spans="1:6">
      <c r="A214" s="97" t="s">
        <v>195</v>
      </c>
      <c r="B214" s="92" t="s">
        <v>196</v>
      </c>
      <c r="C214" s="90"/>
      <c r="D214" s="93"/>
      <c r="E214" s="94"/>
      <c r="F214" s="84" t="str">
        <f t="shared" si="4"/>
        <v/>
      </c>
    </row>
    <row r="215" s="66" customFormat="1" ht="30" customHeight="1" spans="1:6">
      <c r="A215" s="85" t="s">
        <v>153</v>
      </c>
      <c r="B215" s="86" t="s">
        <v>197</v>
      </c>
      <c r="C215" s="90" t="s">
        <v>189</v>
      </c>
      <c r="D215" s="93">
        <v>3</v>
      </c>
      <c r="E215" s="94"/>
      <c r="F215" s="84">
        <f t="shared" si="4"/>
        <v>0</v>
      </c>
    </row>
    <row r="216" s="66" customFormat="1" ht="30" customHeight="1" spans="1:6">
      <c r="A216" s="85" t="s">
        <v>156</v>
      </c>
      <c r="B216" s="139" t="s">
        <v>198</v>
      </c>
      <c r="C216" s="90" t="s">
        <v>172</v>
      </c>
      <c r="D216" s="93">
        <v>2</v>
      </c>
      <c r="E216" s="101"/>
      <c r="F216" s="84">
        <f t="shared" si="4"/>
        <v>0</v>
      </c>
    </row>
    <row r="217" s="66" customFormat="1" ht="30" customHeight="1" spans="1:6">
      <c r="A217" s="85" t="s">
        <v>158</v>
      </c>
      <c r="B217" s="139" t="s">
        <v>199</v>
      </c>
      <c r="C217" s="90" t="s">
        <v>189</v>
      </c>
      <c r="D217" s="93">
        <v>5</v>
      </c>
      <c r="E217" s="101"/>
      <c r="F217" s="84">
        <f t="shared" si="4"/>
        <v>0</v>
      </c>
    </row>
    <row r="218" s="66" customFormat="1" ht="30" customHeight="1" spans="1:6">
      <c r="A218" s="97" t="s">
        <v>200</v>
      </c>
      <c r="B218" s="139" t="s">
        <v>201</v>
      </c>
      <c r="C218" s="90" t="s">
        <v>189</v>
      </c>
      <c r="D218" s="93">
        <v>5</v>
      </c>
      <c r="E218" s="101"/>
      <c r="F218" s="84">
        <f t="shared" si="4"/>
        <v>0</v>
      </c>
    </row>
    <row r="219" s="66" customFormat="1" ht="30" customHeight="1" spans="1:6">
      <c r="A219" s="97" t="s">
        <v>202</v>
      </c>
      <c r="B219" s="139" t="s">
        <v>203</v>
      </c>
      <c r="C219" s="90" t="s">
        <v>189</v>
      </c>
      <c r="D219" s="93">
        <v>5</v>
      </c>
      <c r="E219" s="101"/>
      <c r="F219" s="84">
        <f t="shared" si="4"/>
        <v>0</v>
      </c>
    </row>
    <row r="220" s="66" customFormat="1" ht="30" customHeight="1" spans="1:6">
      <c r="A220" s="97" t="s">
        <v>212</v>
      </c>
      <c r="B220" s="151" t="s">
        <v>213</v>
      </c>
      <c r="C220" s="90" t="s">
        <v>140</v>
      </c>
      <c r="D220" s="152">
        <v>20</v>
      </c>
      <c r="E220" s="153"/>
      <c r="F220" s="84">
        <f t="shared" si="4"/>
        <v>0</v>
      </c>
    </row>
    <row r="221" s="66" customFormat="1" ht="30" customHeight="1" spans="1:6">
      <c r="A221" s="97" t="s">
        <v>204</v>
      </c>
      <c r="B221" s="141" t="s">
        <v>205</v>
      </c>
      <c r="C221" s="90" t="s">
        <v>206</v>
      </c>
      <c r="D221" s="142">
        <v>10</v>
      </c>
      <c r="E221" s="143"/>
      <c r="F221" s="84">
        <f t="shared" si="4"/>
        <v>0</v>
      </c>
    </row>
    <row r="222" s="66" customFormat="1" ht="30" customHeight="1" spans="1:6">
      <c r="A222" s="97" t="s">
        <v>207</v>
      </c>
      <c r="B222" s="92" t="s">
        <v>208</v>
      </c>
      <c r="C222" s="90" t="s">
        <v>155</v>
      </c>
      <c r="D222" s="93">
        <v>3</v>
      </c>
      <c r="E222" s="144"/>
      <c r="F222" s="84">
        <f t="shared" si="4"/>
        <v>0</v>
      </c>
    </row>
    <row r="223" s="66" customFormat="1" ht="30" customHeight="1" spans="1:6">
      <c r="A223" s="97" t="s">
        <v>209</v>
      </c>
      <c r="B223" s="92" t="s">
        <v>210</v>
      </c>
      <c r="C223" s="90" t="s">
        <v>155</v>
      </c>
      <c r="D223" s="100">
        <v>3</v>
      </c>
      <c r="E223" s="101"/>
      <c r="F223" s="84">
        <f t="shared" si="4"/>
        <v>0</v>
      </c>
    </row>
    <row r="224" s="66" customFormat="1" ht="30" customHeight="1" spans="1:6">
      <c r="A224" s="147">
        <v>8</v>
      </c>
      <c r="B224" s="146" t="s">
        <v>123</v>
      </c>
      <c r="C224" s="148"/>
      <c r="D224" s="149"/>
      <c r="E224" s="150"/>
      <c r="F224" s="84" t="str">
        <f t="shared" si="4"/>
        <v/>
      </c>
    </row>
    <row r="225" s="66" customFormat="1" ht="30" customHeight="1" spans="1:6">
      <c r="A225" s="90" t="s">
        <v>151</v>
      </c>
      <c r="B225" s="92" t="s">
        <v>152</v>
      </c>
      <c r="C225" s="90"/>
      <c r="D225" s="93"/>
      <c r="E225" s="94"/>
      <c r="F225" s="84" t="str">
        <f t="shared" si="4"/>
        <v/>
      </c>
    </row>
    <row r="226" s="66" customFormat="1" ht="30" customHeight="1" spans="1:6">
      <c r="A226" s="85" t="s">
        <v>153</v>
      </c>
      <c r="B226" s="92" t="s">
        <v>154</v>
      </c>
      <c r="C226" s="90" t="s">
        <v>155</v>
      </c>
      <c r="D226" s="93">
        <v>8</v>
      </c>
      <c r="E226" s="94"/>
      <c r="F226" s="84">
        <f t="shared" si="4"/>
        <v>0</v>
      </c>
    </row>
    <row r="227" s="66" customFormat="1" ht="30" customHeight="1" spans="1:6">
      <c r="A227" s="85" t="s">
        <v>156</v>
      </c>
      <c r="B227" s="92" t="s">
        <v>157</v>
      </c>
      <c r="C227" s="90" t="s">
        <v>155</v>
      </c>
      <c r="D227" s="93">
        <v>8</v>
      </c>
      <c r="E227" s="94"/>
      <c r="F227" s="84">
        <f t="shared" si="4"/>
        <v>0</v>
      </c>
    </row>
    <row r="228" s="66" customFormat="1" ht="30" customHeight="1" spans="1:6">
      <c r="A228" s="85" t="s">
        <v>158</v>
      </c>
      <c r="B228" s="92" t="s">
        <v>159</v>
      </c>
      <c r="C228" s="90" t="s">
        <v>155</v>
      </c>
      <c r="D228" s="93">
        <v>5</v>
      </c>
      <c r="E228" s="94"/>
      <c r="F228" s="84">
        <f t="shared" si="4"/>
        <v>0</v>
      </c>
    </row>
    <row r="229" s="66" customFormat="1" ht="30" customHeight="1" spans="1:6">
      <c r="A229" s="90" t="s">
        <v>160</v>
      </c>
      <c r="B229" s="92" t="s">
        <v>161</v>
      </c>
      <c r="C229" s="90"/>
      <c r="D229" s="93"/>
      <c r="E229" s="94"/>
      <c r="F229" s="84" t="str">
        <f t="shared" si="4"/>
        <v/>
      </c>
    </row>
    <row r="230" s="66" customFormat="1" ht="30" customHeight="1" spans="1:6">
      <c r="A230" s="85" t="s">
        <v>153</v>
      </c>
      <c r="B230" s="92" t="s">
        <v>162</v>
      </c>
      <c r="C230" s="90" t="s">
        <v>155</v>
      </c>
      <c r="D230" s="93">
        <v>10</v>
      </c>
      <c r="E230" s="94"/>
      <c r="F230" s="84">
        <f t="shared" si="4"/>
        <v>0</v>
      </c>
    </row>
    <row r="231" s="66" customFormat="1" ht="30" customHeight="1" spans="1:6">
      <c r="A231" s="85" t="s">
        <v>156</v>
      </c>
      <c r="B231" s="92" t="s">
        <v>163</v>
      </c>
      <c r="C231" s="90" t="s">
        <v>155</v>
      </c>
      <c r="D231" s="93">
        <v>10</v>
      </c>
      <c r="E231" s="94"/>
      <c r="F231" s="84">
        <f t="shared" si="4"/>
        <v>0</v>
      </c>
    </row>
    <row r="232" s="66" customFormat="1" ht="30" customHeight="1" spans="1:6">
      <c r="A232" s="97" t="s">
        <v>164</v>
      </c>
      <c r="B232" s="92" t="s">
        <v>211</v>
      </c>
      <c r="C232" s="90"/>
      <c r="D232" s="93"/>
      <c r="E232" s="94"/>
      <c r="F232" s="84" t="str">
        <f t="shared" si="4"/>
        <v/>
      </c>
    </row>
    <row r="233" s="66" customFormat="1" ht="30" customHeight="1" spans="1:6">
      <c r="A233" s="85" t="s">
        <v>153</v>
      </c>
      <c r="B233" s="92" t="s">
        <v>166</v>
      </c>
      <c r="C233" s="90" t="s">
        <v>155</v>
      </c>
      <c r="D233" s="93">
        <v>5</v>
      </c>
      <c r="E233" s="94"/>
      <c r="F233" s="84">
        <f t="shared" si="4"/>
        <v>0</v>
      </c>
    </row>
    <row r="234" s="66" customFormat="1" ht="30" customHeight="1" spans="1:6">
      <c r="A234" s="85" t="s">
        <v>156</v>
      </c>
      <c r="B234" s="92" t="s">
        <v>167</v>
      </c>
      <c r="C234" s="90" t="s">
        <v>155</v>
      </c>
      <c r="D234" s="93">
        <v>5</v>
      </c>
      <c r="E234" s="94"/>
      <c r="F234" s="84">
        <f t="shared" si="4"/>
        <v>0</v>
      </c>
    </row>
    <row r="235" s="66" customFormat="1" ht="30" customHeight="1" spans="1:6">
      <c r="A235" s="85" t="s">
        <v>158</v>
      </c>
      <c r="B235" s="92" t="s">
        <v>168</v>
      </c>
      <c r="C235" s="90" t="s">
        <v>169</v>
      </c>
      <c r="D235" s="93">
        <v>50</v>
      </c>
      <c r="E235" s="94"/>
      <c r="F235" s="84">
        <f t="shared" si="4"/>
        <v>0</v>
      </c>
    </row>
    <row r="236" s="66" customFormat="1" ht="30" customHeight="1" spans="1:6">
      <c r="A236" s="97" t="s">
        <v>170</v>
      </c>
      <c r="B236" s="92" t="s">
        <v>171</v>
      </c>
      <c r="C236" s="90" t="s">
        <v>172</v>
      </c>
      <c r="D236" s="93">
        <v>50</v>
      </c>
      <c r="E236" s="94"/>
      <c r="F236" s="84">
        <f t="shared" si="4"/>
        <v>0</v>
      </c>
    </row>
    <row r="237" s="66" customFormat="1" ht="30" customHeight="1" spans="1:6">
      <c r="A237" s="97" t="s">
        <v>173</v>
      </c>
      <c r="B237" s="92" t="s">
        <v>174</v>
      </c>
      <c r="C237" s="90" t="s">
        <v>135</v>
      </c>
      <c r="D237" s="93">
        <v>50</v>
      </c>
      <c r="E237" s="94"/>
      <c r="F237" s="84">
        <f t="shared" si="4"/>
        <v>0</v>
      </c>
    </row>
    <row r="238" s="66" customFormat="1" ht="30" customHeight="1" spans="1:6">
      <c r="A238" s="97" t="s">
        <v>175</v>
      </c>
      <c r="B238" s="92" t="s">
        <v>176</v>
      </c>
      <c r="C238" s="90" t="s">
        <v>135</v>
      </c>
      <c r="D238" s="93">
        <v>50</v>
      </c>
      <c r="E238" s="94"/>
      <c r="F238" s="84">
        <f t="shared" si="4"/>
        <v>0</v>
      </c>
    </row>
    <row r="239" s="66" customFormat="1" ht="30" customHeight="1" spans="1:6">
      <c r="A239" s="97" t="s">
        <v>177</v>
      </c>
      <c r="B239" s="92" t="s">
        <v>178</v>
      </c>
      <c r="C239" s="90" t="s">
        <v>140</v>
      </c>
      <c r="D239" s="93">
        <v>50</v>
      </c>
      <c r="E239" s="94"/>
      <c r="F239" s="84">
        <f t="shared" si="4"/>
        <v>0</v>
      </c>
    </row>
    <row r="240" s="66" customFormat="1" ht="30" customHeight="1" spans="1:6">
      <c r="A240" s="97" t="s">
        <v>181</v>
      </c>
      <c r="B240" s="92" t="s">
        <v>182</v>
      </c>
      <c r="C240" s="90" t="s">
        <v>140</v>
      </c>
      <c r="D240" s="100">
        <v>300</v>
      </c>
      <c r="E240" s="101"/>
      <c r="F240" s="84">
        <f t="shared" si="4"/>
        <v>0</v>
      </c>
    </row>
    <row r="241" s="66" customFormat="1" ht="30" customHeight="1" spans="1:6">
      <c r="A241" s="97" t="s">
        <v>183</v>
      </c>
      <c r="B241" s="92" t="s">
        <v>184</v>
      </c>
      <c r="C241" s="90" t="s">
        <v>140</v>
      </c>
      <c r="D241" s="93">
        <v>30</v>
      </c>
      <c r="E241" s="94"/>
      <c r="F241" s="84">
        <f t="shared" si="4"/>
        <v>0</v>
      </c>
    </row>
    <row r="242" s="66" customFormat="1" ht="30" customHeight="1" spans="1:6">
      <c r="A242" s="97" t="s">
        <v>185</v>
      </c>
      <c r="B242" s="92" t="s">
        <v>186</v>
      </c>
      <c r="C242" s="90"/>
      <c r="D242" s="93"/>
      <c r="E242" s="94"/>
      <c r="F242" s="84" t="str">
        <f t="shared" si="4"/>
        <v/>
      </c>
    </row>
    <row r="243" s="66" customFormat="1" ht="30" customHeight="1" spans="1:6">
      <c r="A243" s="85" t="s">
        <v>153</v>
      </c>
      <c r="B243" s="86" t="s">
        <v>187</v>
      </c>
      <c r="C243" s="90" t="s">
        <v>172</v>
      </c>
      <c r="D243" s="93">
        <v>5</v>
      </c>
      <c r="E243" s="94"/>
      <c r="F243" s="84">
        <f t="shared" si="4"/>
        <v>0</v>
      </c>
    </row>
    <row r="244" s="66" customFormat="1" ht="30" customHeight="1" spans="1:6">
      <c r="A244" s="85" t="s">
        <v>156</v>
      </c>
      <c r="B244" s="86" t="s">
        <v>188</v>
      </c>
      <c r="C244" s="90" t="s">
        <v>189</v>
      </c>
      <c r="D244" s="93">
        <v>5</v>
      </c>
      <c r="E244" s="94"/>
      <c r="F244" s="84">
        <f t="shared" si="4"/>
        <v>0</v>
      </c>
    </row>
    <row r="245" s="66" customFormat="1" ht="30" customHeight="1" spans="1:6">
      <c r="A245" s="85" t="s">
        <v>158</v>
      </c>
      <c r="B245" s="139" t="s">
        <v>190</v>
      </c>
      <c r="C245" s="90" t="s">
        <v>172</v>
      </c>
      <c r="D245" s="93">
        <v>3</v>
      </c>
      <c r="E245" s="94"/>
      <c r="F245" s="84">
        <f t="shared" si="4"/>
        <v>0</v>
      </c>
    </row>
    <row r="246" s="66" customFormat="1" ht="30" customHeight="1" spans="1:6">
      <c r="A246" s="85" t="s">
        <v>191</v>
      </c>
      <c r="B246" s="139" t="s">
        <v>192</v>
      </c>
      <c r="C246" s="90" t="s">
        <v>189</v>
      </c>
      <c r="D246" s="93">
        <v>10</v>
      </c>
      <c r="E246" s="94"/>
      <c r="F246" s="84">
        <f t="shared" si="4"/>
        <v>0</v>
      </c>
    </row>
    <row r="247" s="66" customFormat="1" ht="30" customHeight="1" spans="1:6">
      <c r="A247" s="85" t="s">
        <v>193</v>
      </c>
      <c r="B247" s="139" t="s">
        <v>194</v>
      </c>
      <c r="C247" s="87" t="s">
        <v>189</v>
      </c>
      <c r="D247" s="93">
        <v>5</v>
      </c>
      <c r="E247" s="94"/>
      <c r="F247" s="84">
        <f t="shared" si="4"/>
        <v>0</v>
      </c>
    </row>
    <row r="248" s="66" customFormat="1" ht="30" customHeight="1" spans="1:6">
      <c r="A248" s="97" t="s">
        <v>195</v>
      </c>
      <c r="B248" s="92" t="s">
        <v>196</v>
      </c>
      <c r="C248" s="90"/>
      <c r="D248" s="93"/>
      <c r="E248" s="94"/>
      <c r="F248" s="84" t="str">
        <f t="shared" si="4"/>
        <v/>
      </c>
    </row>
    <row r="249" s="66" customFormat="1" ht="30" customHeight="1" spans="1:6">
      <c r="A249" s="85" t="s">
        <v>153</v>
      </c>
      <c r="B249" s="86" t="s">
        <v>197</v>
      </c>
      <c r="C249" s="90" t="s">
        <v>189</v>
      </c>
      <c r="D249" s="93">
        <v>3</v>
      </c>
      <c r="E249" s="94"/>
      <c r="F249" s="84">
        <f t="shared" si="4"/>
        <v>0</v>
      </c>
    </row>
    <row r="250" s="66" customFormat="1" ht="30" customHeight="1" spans="1:6">
      <c r="A250" s="85" t="s">
        <v>156</v>
      </c>
      <c r="B250" s="139" t="s">
        <v>198</v>
      </c>
      <c r="C250" s="90" t="s">
        <v>172</v>
      </c>
      <c r="D250" s="93">
        <v>2</v>
      </c>
      <c r="E250" s="101"/>
      <c r="F250" s="84">
        <f t="shared" si="4"/>
        <v>0</v>
      </c>
    </row>
    <row r="251" s="66" customFormat="1" ht="30" customHeight="1" spans="1:6">
      <c r="A251" s="85" t="s">
        <v>158</v>
      </c>
      <c r="B251" s="139" t="s">
        <v>199</v>
      </c>
      <c r="C251" s="90" t="s">
        <v>189</v>
      </c>
      <c r="D251" s="93">
        <v>5</v>
      </c>
      <c r="E251" s="101"/>
      <c r="F251" s="84">
        <f t="shared" si="4"/>
        <v>0</v>
      </c>
    </row>
    <row r="252" s="66" customFormat="1" ht="30" customHeight="1" spans="1:6">
      <c r="A252" s="97" t="s">
        <v>200</v>
      </c>
      <c r="B252" s="139" t="s">
        <v>201</v>
      </c>
      <c r="C252" s="90" t="s">
        <v>189</v>
      </c>
      <c r="D252" s="93">
        <v>5</v>
      </c>
      <c r="E252" s="101"/>
      <c r="F252" s="84">
        <f t="shared" si="4"/>
        <v>0</v>
      </c>
    </row>
    <row r="253" s="66" customFormat="1" ht="30" customHeight="1" spans="1:6">
      <c r="A253" s="97" t="s">
        <v>202</v>
      </c>
      <c r="B253" s="139" t="s">
        <v>203</v>
      </c>
      <c r="C253" s="90" t="s">
        <v>189</v>
      </c>
      <c r="D253" s="93">
        <v>5</v>
      </c>
      <c r="E253" s="101"/>
      <c r="F253" s="84">
        <f t="shared" si="4"/>
        <v>0</v>
      </c>
    </row>
    <row r="254" s="66" customFormat="1" ht="30" customHeight="1" spans="1:6">
      <c r="A254" s="97" t="s">
        <v>204</v>
      </c>
      <c r="B254" s="141" t="s">
        <v>205</v>
      </c>
      <c r="C254" s="90" t="s">
        <v>206</v>
      </c>
      <c r="D254" s="142">
        <v>10</v>
      </c>
      <c r="E254" s="143"/>
      <c r="F254" s="84">
        <f t="shared" si="4"/>
        <v>0</v>
      </c>
    </row>
    <row r="255" s="66" customFormat="1" ht="30" customHeight="1" spans="1:6">
      <c r="A255" s="97" t="s">
        <v>207</v>
      </c>
      <c r="B255" s="92" t="s">
        <v>208</v>
      </c>
      <c r="C255" s="90" t="s">
        <v>155</v>
      </c>
      <c r="D255" s="93">
        <v>5</v>
      </c>
      <c r="E255" s="144"/>
      <c r="F255" s="84">
        <f t="shared" si="4"/>
        <v>0</v>
      </c>
    </row>
    <row r="256" s="66" customFormat="1" ht="30" customHeight="1" spans="1:6">
      <c r="A256" s="97" t="s">
        <v>209</v>
      </c>
      <c r="B256" s="92" t="s">
        <v>210</v>
      </c>
      <c r="C256" s="90" t="s">
        <v>155</v>
      </c>
      <c r="D256" s="100">
        <v>5</v>
      </c>
      <c r="E256" s="101"/>
      <c r="F256" s="84">
        <f t="shared" si="4"/>
        <v>0</v>
      </c>
    </row>
    <row r="257" s="66" customFormat="1" ht="30" customHeight="1" spans="1:6">
      <c r="A257" s="104" t="s">
        <v>214</v>
      </c>
      <c r="B257" s="105"/>
      <c r="C257" s="105"/>
      <c r="D257" s="106">
        <f>SUM(F5:F256)</f>
        <v>0</v>
      </c>
      <c r="E257" s="106"/>
      <c r="F257" s="107" t="s">
        <v>149</v>
      </c>
    </row>
    <row r="258" ht="15" spans="1:4">
      <c r="A258" s="66"/>
      <c r="B258" s="66"/>
      <c r="C258" s="66"/>
      <c r="D258" s="66"/>
    </row>
    <row r="259" ht="15" spans="1:4">
      <c r="A259" s="66"/>
      <c r="B259" s="66"/>
      <c r="C259" s="66"/>
      <c r="D259" s="66"/>
    </row>
    <row r="260" ht="15" spans="1:4">
      <c r="A260" s="66"/>
      <c r="B260" s="66"/>
      <c r="C260" s="66"/>
      <c r="D260" s="66"/>
    </row>
    <row r="261" ht="15" spans="1:4">
      <c r="A261" s="66"/>
      <c r="B261" s="66"/>
      <c r="C261" s="66"/>
      <c r="D261" s="66"/>
    </row>
    <row r="262" ht="15" spans="1:4">
      <c r="A262" s="66"/>
      <c r="B262" s="66"/>
      <c r="C262" s="66"/>
      <c r="D262" s="66"/>
    </row>
    <row r="263" ht="15" spans="1:4">
      <c r="A263" s="66"/>
      <c r="B263" s="66"/>
      <c r="C263" s="66"/>
      <c r="D263" s="66"/>
    </row>
    <row r="264" ht="15" spans="1:4">
      <c r="A264" s="66"/>
      <c r="B264" s="66"/>
      <c r="C264" s="66"/>
      <c r="D264" s="66"/>
    </row>
  </sheetData>
  <sheetProtection algorithmName="SHA-512" hashValue="aKksbXcBR3MAyiqgO6SscTdbku5G50OnTXA9C6DTm/yZLgWUdfxHBbCC1doudvKni/Bva9xzUzpxeiw2vb446Q==" saltValue="Kj3B3nVnKnyoj/iXPrUqFw==" spinCount="100000" sheet="1" formatColumns="0" formatRows="0" objects="1"/>
  <mergeCells count="3">
    <mergeCell ref="A1:F1"/>
    <mergeCell ref="A257:C257"/>
    <mergeCell ref="D257:E257"/>
  </mergeCells>
  <printOptions horizontalCentered="1"/>
  <pageMargins left="0.472222222222222" right="0.472222222222222" top="0.472222222222222" bottom="0.472222222222222" header="0.472222222222222" footer="0.472222222222222"/>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view="pageBreakPreview" zoomScaleNormal="100" workbookViewId="0">
      <selection activeCell="B2" sqref="B2"/>
    </sheetView>
  </sheetViews>
  <sheetFormatPr defaultColWidth="10" defaultRowHeight="15.75" outlineLevelCol="5"/>
  <cols>
    <col min="1" max="1" width="8.5" style="67" customWidth="1"/>
    <col min="2" max="2" width="40.125" style="67" customWidth="1"/>
    <col min="3" max="3" width="8.625" style="67" customWidth="1"/>
    <col min="4" max="4" width="10.375" style="67" customWidth="1"/>
    <col min="5" max="5" width="13.5" style="68" customWidth="1"/>
    <col min="6" max="6" width="14.125" style="69" customWidth="1"/>
    <col min="7" max="16384" width="10" style="67"/>
  </cols>
  <sheetData>
    <row r="1" ht="42" customHeight="1" spans="1:6">
      <c r="A1" s="70" t="s">
        <v>215</v>
      </c>
      <c r="B1" s="70"/>
      <c r="C1" s="70"/>
      <c r="D1" s="70"/>
      <c r="E1" s="70"/>
      <c r="F1" s="70"/>
    </row>
    <row r="2" s="64" customFormat="1" ht="24" customHeight="1" spans="1:6">
      <c r="A2" s="71" t="str">
        <f>汇总表!A2</f>
        <v>项目名称：2026-2028年南京市江宁区域内普通国省道综合养护项目</v>
      </c>
      <c r="B2" s="71"/>
      <c r="C2" s="71"/>
      <c r="D2" s="71"/>
      <c r="E2" s="72"/>
      <c r="F2" s="73" t="s">
        <v>26</v>
      </c>
    </row>
    <row r="3" s="65" customFormat="1" ht="30" customHeight="1" spans="1:6">
      <c r="A3" s="74" t="s">
        <v>127</v>
      </c>
      <c r="B3" s="75" t="s">
        <v>128</v>
      </c>
      <c r="C3" s="75" t="s">
        <v>129</v>
      </c>
      <c r="D3" s="76" t="s">
        <v>130</v>
      </c>
      <c r="E3" s="77" t="s">
        <v>131</v>
      </c>
      <c r="F3" s="78" t="s">
        <v>132</v>
      </c>
    </row>
    <row r="4" s="65" customFormat="1" ht="30" customHeight="1" spans="1:6">
      <c r="A4" s="74">
        <v>1</v>
      </c>
      <c r="B4" s="80" t="s">
        <v>110</v>
      </c>
      <c r="C4" s="75"/>
      <c r="D4" s="76"/>
      <c r="E4" s="77"/>
      <c r="F4" s="78"/>
    </row>
    <row r="5" s="66" customFormat="1" ht="30" customHeight="1" spans="1:6">
      <c r="A5" s="90" t="s">
        <v>216</v>
      </c>
      <c r="B5" s="92" t="s">
        <v>217</v>
      </c>
      <c r="C5" s="90"/>
      <c r="D5" s="130"/>
      <c r="E5" s="131"/>
      <c r="F5" s="84" t="str">
        <f t="shared" ref="F5:F6" si="0">IF(D5="","",ROUND(D5*E5,2))</f>
        <v/>
      </c>
    </row>
    <row r="6" s="66" customFormat="1" ht="30" customHeight="1" spans="1:6">
      <c r="A6" s="85" t="s">
        <v>153</v>
      </c>
      <c r="B6" s="92" t="s">
        <v>218</v>
      </c>
      <c r="C6" s="90" t="s">
        <v>143</v>
      </c>
      <c r="D6" s="132">
        <v>5061</v>
      </c>
      <c r="E6" s="94"/>
      <c r="F6" s="84">
        <f t="shared" si="0"/>
        <v>0</v>
      </c>
    </row>
    <row r="7" s="66" customFormat="1" ht="30" customHeight="1" spans="1:6">
      <c r="A7" s="85" t="s">
        <v>156</v>
      </c>
      <c r="B7" s="92" t="s">
        <v>219</v>
      </c>
      <c r="C7" s="90" t="s">
        <v>143</v>
      </c>
      <c r="D7" s="132">
        <v>7641</v>
      </c>
      <c r="E7" s="94"/>
      <c r="F7" s="84">
        <f t="shared" ref="F7:F51" si="1">IF(D7="","",ROUND(D7*E7,2))</f>
        <v>0</v>
      </c>
    </row>
    <row r="8" s="66" customFormat="1" ht="30" customHeight="1" spans="1:6">
      <c r="A8" s="90" t="s">
        <v>220</v>
      </c>
      <c r="B8" s="92" t="s">
        <v>221</v>
      </c>
      <c r="C8" s="90" t="s">
        <v>222</v>
      </c>
      <c r="D8" s="93">
        <v>600</v>
      </c>
      <c r="E8" s="94"/>
      <c r="F8" s="84">
        <f t="shared" si="1"/>
        <v>0</v>
      </c>
    </row>
    <row r="9" s="66" customFormat="1" ht="30" customHeight="1" spans="1:6">
      <c r="A9" s="90" t="s">
        <v>223</v>
      </c>
      <c r="B9" s="92" t="s">
        <v>224</v>
      </c>
      <c r="C9" s="90" t="s">
        <v>143</v>
      </c>
      <c r="D9" s="93">
        <v>3270</v>
      </c>
      <c r="E9" s="94"/>
      <c r="F9" s="84">
        <f t="shared" si="1"/>
        <v>0</v>
      </c>
    </row>
    <row r="10" s="66" customFormat="1" ht="30" customHeight="1" spans="1:6">
      <c r="A10" s="74">
        <v>2</v>
      </c>
      <c r="B10" s="80" t="s">
        <v>114</v>
      </c>
      <c r="C10" s="87"/>
      <c r="D10" s="132"/>
      <c r="E10" s="94"/>
      <c r="F10" s="84" t="str">
        <f t="shared" si="1"/>
        <v/>
      </c>
    </row>
    <row r="11" s="66" customFormat="1" ht="30" customHeight="1" spans="1:6">
      <c r="A11" s="90" t="s">
        <v>216</v>
      </c>
      <c r="B11" s="86" t="s">
        <v>217</v>
      </c>
      <c r="C11" s="87"/>
      <c r="D11" s="132"/>
      <c r="E11" s="94"/>
      <c r="F11" s="84" t="str">
        <f t="shared" si="1"/>
        <v/>
      </c>
    </row>
    <row r="12" s="66" customFormat="1" ht="30" customHeight="1" spans="1:6">
      <c r="A12" s="85" t="s">
        <v>153</v>
      </c>
      <c r="B12" s="86" t="s">
        <v>218</v>
      </c>
      <c r="C12" s="87" t="s">
        <v>143</v>
      </c>
      <c r="D12" s="132">
        <v>3988</v>
      </c>
      <c r="E12" s="94"/>
      <c r="F12" s="84">
        <f t="shared" si="1"/>
        <v>0</v>
      </c>
    </row>
    <row r="13" s="66" customFormat="1" ht="30" customHeight="1" spans="1:6">
      <c r="A13" s="85" t="s">
        <v>156</v>
      </c>
      <c r="B13" s="86" t="s">
        <v>219</v>
      </c>
      <c r="C13" s="87" t="s">
        <v>143</v>
      </c>
      <c r="D13" s="93">
        <v>6023</v>
      </c>
      <c r="E13" s="94"/>
      <c r="F13" s="84">
        <f t="shared" si="1"/>
        <v>0</v>
      </c>
    </row>
    <row r="14" s="66" customFormat="1" ht="30" customHeight="1" spans="1:6">
      <c r="A14" s="90" t="s">
        <v>220</v>
      </c>
      <c r="B14" s="133" t="s">
        <v>221</v>
      </c>
      <c r="C14" s="134" t="s">
        <v>222</v>
      </c>
      <c r="D14" s="93">
        <v>400</v>
      </c>
      <c r="E14" s="94"/>
      <c r="F14" s="84">
        <f t="shared" si="1"/>
        <v>0</v>
      </c>
    </row>
    <row r="15" s="66" customFormat="1" ht="30" customHeight="1" spans="1:6">
      <c r="A15" s="90" t="s">
        <v>223</v>
      </c>
      <c r="B15" s="133" t="s">
        <v>224</v>
      </c>
      <c r="C15" s="134" t="s">
        <v>143</v>
      </c>
      <c r="D15" s="93">
        <v>2577</v>
      </c>
      <c r="E15" s="94"/>
      <c r="F15" s="84">
        <f t="shared" si="1"/>
        <v>0</v>
      </c>
    </row>
    <row r="16" s="66" customFormat="1" ht="30" customHeight="1" spans="1:6">
      <c r="A16" s="74">
        <v>3</v>
      </c>
      <c r="B16" s="80" t="s">
        <v>117</v>
      </c>
      <c r="C16" s="87"/>
      <c r="D16" s="132"/>
      <c r="E16" s="94"/>
      <c r="F16" s="84" t="str">
        <f t="shared" si="1"/>
        <v/>
      </c>
    </row>
    <row r="17" s="66" customFormat="1" ht="30" customHeight="1" spans="1:6">
      <c r="A17" s="90" t="s">
        <v>216</v>
      </c>
      <c r="B17" s="86" t="s">
        <v>217</v>
      </c>
      <c r="C17" s="87"/>
      <c r="D17" s="132"/>
      <c r="E17" s="94"/>
      <c r="F17" s="84" t="str">
        <f t="shared" si="1"/>
        <v/>
      </c>
    </row>
    <row r="18" s="66" customFormat="1" ht="30" customHeight="1" spans="1:6">
      <c r="A18" s="85" t="s">
        <v>153</v>
      </c>
      <c r="B18" s="86" t="s">
        <v>218</v>
      </c>
      <c r="C18" s="87" t="s">
        <v>143</v>
      </c>
      <c r="D18" s="132">
        <v>2628</v>
      </c>
      <c r="E18" s="94"/>
      <c r="F18" s="84">
        <f t="shared" si="1"/>
        <v>0</v>
      </c>
    </row>
    <row r="19" s="66" customFormat="1" ht="30" customHeight="1" spans="1:6">
      <c r="A19" s="85" t="s">
        <v>158</v>
      </c>
      <c r="B19" s="86" t="s">
        <v>225</v>
      </c>
      <c r="C19" s="87" t="s">
        <v>143</v>
      </c>
      <c r="D19" s="93">
        <v>2200</v>
      </c>
      <c r="E19" s="94"/>
      <c r="F19" s="84">
        <f t="shared" si="1"/>
        <v>0</v>
      </c>
    </row>
    <row r="20" s="66" customFormat="1" ht="30" customHeight="1" spans="1:6">
      <c r="A20" s="90" t="s">
        <v>220</v>
      </c>
      <c r="B20" s="133" t="s">
        <v>221</v>
      </c>
      <c r="C20" s="134" t="s">
        <v>222</v>
      </c>
      <c r="D20" s="93">
        <v>250</v>
      </c>
      <c r="E20" s="94"/>
      <c r="F20" s="84">
        <f t="shared" si="1"/>
        <v>0</v>
      </c>
    </row>
    <row r="21" s="66" customFormat="1" ht="30" customHeight="1" spans="1:6">
      <c r="A21" s="90" t="s">
        <v>223</v>
      </c>
      <c r="B21" s="133" t="s">
        <v>224</v>
      </c>
      <c r="C21" s="134" t="s">
        <v>143</v>
      </c>
      <c r="D21" s="93">
        <v>1698</v>
      </c>
      <c r="E21" s="94"/>
      <c r="F21" s="84">
        <f t="shared" si="1"/>
        <v>0</v>
      </c>
    </row>
    <row r="22" s="66" customFormat="1" ht="30" customHeight="1" spans="1:6">
      <c r="A22" s="74">
        <v>4</v>
      </c>
      <c r="B22" s="80" t="s">
        <v>118</v>
      </c>
      <c r="C22" s="87"/>
      <c r="D22" s="132"/>
      <c r="E22" s="94"/>
      <c r="F22" s="84" t="str">
        <f t="shared" si="1"/>
        <v/>
      </c>
    </row>
    <row r="23" s="66" customFormat="1" ht="30" customHeight="1" spans="1:6">
      <c r="A23" s="90" t="s">
        <v>216</v>
      </c>
      <c r="B23" s="86" t="s">
        <v>217</v>
      </c>
      <c r="C23" s="87"/>
      <c r="D23" s="132"/>
      <c r="E23" s="94"/>
      <c r="F23" s="84" t="str">
        <f t="shared" si="1"/>
        <v/>
      </c>
    </row>
    <row r="24" s="66" customFormat="1" ht="30" customHeight="1" spans="1:6">
      <c r="A24" s="85" t="s">
        <v>153</v>
      </c>
      <c r="B24" s="86" t="s">
        <v>218</v>
      </c>
      <c r="C24" s="87" t="s">
        <v>143</v>
      </c>
      <c r="D24" s="132">
        <v>626</v>
      </c>
      <c r="E24" s="94"/>
      <c r="F24" s="84">
        <f t="shared" si="1"/>
        <v>0</v>
      </c>
    </row>
    <row r="25" s="66" customFormat="1" ht="30" customHeight="1" spans="1:6">
      <c r="A25" s="85" t="s">
        <v>158</v>
      </c>
      <c r="B25" s="86" t="s">
        <v>225</v>
      </c>
      <c r="C25" s="87" t="s">
        <v>143</v>
      </c>
      <c r="D25" s="93">
        <v>525</v>
      </c>
      <c r="E25" s="94"/>
      <c r="F25" s="84">
        <f t="shared" si="1"/>
        <v>0</v>
      </c>
    </row>
    <row r="26" s="66" customFormat="1" ht="30" customHeight="1" spans="1:6">
      <c r="A26" s="90" t="s">
        <v>220</v>
      </c>
      <c r="B26" s="133" t="s">
        <v>221</v>
      </c>
      <c r="C26" s="134" t="s">
        <v>222</v>
      </c>
      <c r="D26" s="93">
        <v>100</v>
      </c>
      <c r="E26" s="94"/>
      <c r="F26" s="84">
        <f t="shared" si="1"/>
        <v>0</v>
      </c>
    </row>
    <row r="27" s="66" customFormat="1" ht="30" customHeight="1" spans="1:6">
      <c r="A27" s="90" t="s">
        <v>223</v>
      </c>
      <c r="B27" s="133" t="s">
        <v>224</v>
      </c>
      <c r="C27" s="134" t="s">
        <v>143</v>
      </c>
      <c r="D27" s="93">
        <v>404</v>
      </c>
      <c r="E27" s="94"/>
      <c r="F27" s="84">
        <f t="shared" si="1"/>
        <v>0</v>
      </c>
    </row>
    <row r="28" s="66" customFormat="1" ht="30" customHeight="1" spans="1:6">
      <c r="A28" s="74">
        <v>5</v>
      </c>
      <c r="B28" s="80" t="s">
        <v>119</v>
      </c>
      <c r="C28" s="87"/>
      <c r="D28" s="132"/>
      <c r="E28" s="94"/>
      <c r="F28" s="84" t="str">
        <f t="shared" si="1"/>
        <v/>
      </c>
    </row>
    <row r="29" s="66" customFormat="1" ht="30" customHeight="1" spans="1:6">
      <c r="A29" s="90" t="s">
        <v>216</v>
      </c>
      <c r="B29" s="86" t="s">
        <v>217</v>
      </c>
      <c r="C29" s="87"/>
      <c r="D29" s="132"/>
      <c r="E29" s="94"/>
      <c r="F29" s="84" t="str">
        <f t="shared" si="1"/>
        <v/>
      </c>
    </row>
    <row r="30" s="66" customFormat="1" ht="30" customHeight="1" spans="1:6">
      <c r="A30" s="85" t="s">
        <v>153</v>
      </c>
      <c r="B30" s="86" t="s">
        <v>218</v>
      </c>
      <c r="C30" s="87" t="s">
        <v>143</v>
      </c>
      <c r="D30" s="132">
        <v>4820</v>
      </c>
      <c r="E30" s="94"/>
      <c r="F30" s="84">
        <f t="shared" si="1"/>
        <v>0</v>
      </c>
    </row>
    <row r="31" s="66" customFormat="1" ht="30" customHeight="1" spans="1:6">
      <c r="A31" s="85" t="s">
        <v>156</v>
      </c>
      <c r="B31" s="86" t="s">
        <v>219</v>
      </c>
      <c r="C31" s="87" t="s">
        <v>143</v>
      </c>
      <c r="D31" s="93">
        <v>7280</v>
      </c>
      <c r="E31" s="94"/>
      <c r="F31" s="84">
        <f t="shared" si="1"/>
        <v>0</v>
      </c>
    </row>
    <row r="32" s="66" customFormat="1" ht="30" customHeight="1" spans="1:6">
      <c r="A32" s="90" t="s">
        <v>220</v>
      </c>
      <c r="B32" s="133" t="s">
        <v>221</v>
      </c>
      <c r="C32" s="134" t="s">
        <v>222</v>
      </c>
      <c r="D32" s="93">
        <v>500</v>
      </c>
      <c r="E32" s="94"/>
      <c r="F32" s="84">
        <f t="shared" si="1"/>
        <v>0</v>
      </c>
    </row>
    <row r="33" s="66" customFormat="1" ht="30" customHeight="1" spans="1:6">
      <c r="A33" s="90" t="s">
        <v>223</v>
      </c>
      <c r="B33" s="133" t="s">
        <v>224</v>
      </c>
      <c r="C33" s="134" t="s">
        <v>143</v>
      </c>
      <c r="D33" s="93">
        <v>3115</v>
      </c>
      <c r="E33" s="94"/>
      <c r="F33" s="84">
        <f t="shared" si="1"/>
        <v>0</v>
      </c>
    </row>
    <row r="34" s="66" customFormat="1" ht="30" customHeight="1" spans="1:6">
      <c r="A34" s="74">
        <v>6</v>
      </c>
      <c r="B34" s="80" t="s">
        <v>120</v>
      </c>
      <c r="C34" s="87"/>
      <c r="D34" s="132"/>
      <c r="E34" s="94"/>
      <c r="F34" s="84" t="str">
        <f t="shared" si="1"/>
        <v/>
      </c>
    </row>
    <row r="35" s="66" customFormat="1" ht="30" customHeight="1" spans="1:6">
      <c r="A35" s="90" t="s">
        <v>216</v>
      </c>
      <c r="B35" s="86" t="s">
        <v>217</v>
      </c>
      <c r="C35" s="87"/>
      <c r="D35" s="132"/>
      <c r="E35" s="94"/>
      <c r="F35" s="84" t="str">
        <f t="shared" si="1"/>
        <v/>
      </c>
    </row>
    <row r="36" s="66" customFormat="1" ht="30" customHeight="1" spans="1:6">
      <c r="A36" s="85" t="s">
        <v>153</v>
      </c>
      <c r="B36" s="86" t="s">
        <v>218</v>
      </c>
      <c r="C36" s="87" t="s">
        <v>143</v>
      </c>
      <c r="D36" s="93">
        <v>5840</v>
      </c>
      <c r="E36" s="94"/>
      <c r="F36" s="84">
        <f t="shared" si="1"/>
        <v>0</v>
      </c>
    </row>
    <row r="37" s="66" customFormat="1" ht="30" customHeight="1" spans="1:6">
      <c r="A37" s="85" t="s">
        <v>158</v>
      </c>
      <c r="B37" s="86" t="s">
        <v>225</v>
      </c>
      <c r="C37" s="87" t="s">
        <v>143</v>
      </c>
      <c r="D37" s="132">
        <v>4900</v>
      </c>
      <c r="E37" s="94"/>
      <c r="F37" s="84">
        <f t="shared" si="1"/>
        <v>0</v>
      </c>
    </row>
    <row r="38" s="66" customFormat="1" ht="30" customHeight="1" spans="1:6">
      <c r="A38" s="90" t="s">
        <v>220</v>
      </c>
      <c r="B38" s="133" t="s">
        <v>221</v>
      </c>
      <c r="C38" s="134" t="s">
        <v>222</v>
      </c>
      <c r="D38" s="93">
        <v>714</v>
      </c>
      <c r="E38" s="94"/>
      <c r="F38" s="84">
        <f t="shared" si="1"/>
        <v>0</v>
      </c>
    </row>
    <row r="39" s="66" customFormat="1" ht="30" customHeight="1" spans="1:6">
      <c r="A39" s="90" t="s">
        <v>223</v>
      </c>
      <c r="B39" s="133" t="s">
        <v>224</v>
      </c>
      <c r="C39" s="134" t="s">
        <v>143</v>
      </c>
      <c r="D39" s="93">
        <v>3773</v>
      </c>
      <c r="E39" s="94"/>
      <c r="F39" s="84">
        <f t="shared" si="1"/>
        <v>0</v>
      </c>
    </row>
    <row r="40" s="66" customFormat="1" ht="30" customHeight="1" spans="1:6">
      <c r="A40" s="74">
        <v>7</v>
      </c>
      <c r="B40" s="80" t="s">
        <v>122</v>
      </c>
      <c r="C40" s="87"/>
      <c r="D40" s="132"/>
      <c r="E40" s="94"/>
      <c r="F40" s="84" t="str">
        <f t="shared" si="1"/>
        <v/>
      </c>
    </row>
    <row r="41" s="66" customFormat="1" ht="30" customHeight="1" spans="1:6">
      <c r="A41" s="90" t="s">
        <v>216</v>
      </c>
      <c r="B41" s="86" t="s">
        <v>217</v>
      </c>
      <c r="C41" s="87"/>
      <c r="D41" s="132"/>
      <c r="E41" s="94"/>
      <c r="F41" s="84" t="str">
        <f t="shared" si="1"/>
        <v/>
      </c>
    </row>
    <row r="42" s="66" customFormat="1" ht="30" customHeight="1" spans="1:6">
      <c r="A42" s="85" t="s">
        <v>153</v>
      </c>
      <c r="B42" s="86" t="s">
        <v>218</v>
      </c>
      <c r="C42" s="87" t="s">
        <v>143</v>
      </c>
      <c r="D42" s="132">
        <v>3270</v>
      </c>
      <c r="E42" s="94"/>
      <c r="F42" s="84">
        <f t="shared" si="1"/>
        <v>0</v>
      </c>
    </row>
    <row r="43" s="66" customFormat="1" ht="30" customHeight="1" spans="1:6">
      <c r="A43" s="85" t="s">
        <v>156</v>
      </c>
      <c r="B43" s="86" t="s">
        <v>219</v>
      </c>
      <c r="C43" s="87" t="s">
        <v>143</v>
      </c>
      <c r="D43" s="93">
        <v>4940</v>
      </c>
      <c r="E43" s="94"/>
      <c r="F43" s="84">
        <f t="shared" si="1"/>
        <v>0</v>
      </c>
    </row>
    <row r="44" s="66" customFormat="1" ht="30" customHeight="1" spans="1:6">
      <c r="A44" s="90" t="s">
        <v>220</v>
      </c>
      <c r="B44" s="133" t="s">
        <v>221</v>
      </c>
      <c r="C44" s="134" t="s">
        <v>222</v>
      </c>
      <c r="D44" s="93">
        <v>250</v>
      </c>
      <c r="E44" s="94"/>
      <c r="F44" s="84">
        <f t="shared" si="1"/>
        <v>0</v>
      </c>
    </row>
    <row r="45" s="66" customFormat="1" ht="30" customHeight="1" spans="1:6">
      <c r="A45" s="90" t="s">
        <v>223</v>
      </c>
      <c r="B45" s="133" t="s">
        <v>224</v>
      </c>
      <c r="C45" s="134" t="s">
        <v>143</v>
      </c>
      <c r="D45" s="93">
        <v>2113</v>
      </c>
      <c r="E45" s="94"/>
      <c r="F45" s="84">
        <f t="shared" si="1"/>
        <v>0</v>
      </c>
    </row>
    <row r="46" s="66" customFormat="1" ht="30" customHeight="1" spans="1:6">
      <c r="A46" s="74">
        <v>8</v>
      </c>
      <c r="B46" s="80" t="s">
        <v>123</v>
      </c>
      <c r="C46" s="87"/>
      <c r="D46" s="132"/>
      <c r="E46" s="94"/>
      <c r="F46" s="84" t="str">
        <f t="shared" si="1"/>
        <v/>
      </c>
    </row>
    <row r="47" s="66" customFormat="1" ht="30" customHeight="1" spans="1:6">
      <c r="A47" s="90" t="s">
        <v>216</v>
      </c>
      <c r="B47" s="86" t="s">
        <v>217</v>
      </c>
      <c r="C47" s="87"/>
      <c r="D47" s="132"/>
      <c r="E47" s="94"/>
      <c r="F47" s="84" t="str">
        <f t="shared" si="1"/>
        <v/>
      </c>
    </row>
    <row r="48" s="66" customFormat="1" ht="30" customHeight="1" spans="1:6">
      <c r="A48" s="85" t="s">
        <v>153</v>
      </c>
      <c r="B48" s="86" t="s">
        <v>218</v>
      </c>
      <c r="C48" s="87" t="s">
        <v>143</v>
      </c>
      <c r="D48" s="132">
        <v>6447</v>
      </c>
      <c r="E48" s="94"/>
      <c r="F48" s="84">
        <f t="shared" si="1"/>
        <v>0</v>
      </c>
    </row>
    <row r="49" s="66" customFormat="1" ht="30" customHeight="1" spans="1:6">
      <c r="A49" s="85" t="s">
        <v>156</v>
      </c>
      <c r="B49" s="86" t="s">
        <v>219</v>
      </c>
      <c r="C49" s="87" t="s">
        <v>143</v>
      </c>
      <c r="D49" s="93">
        <v>9736</v>
      </c>
      <c r="E49" s="94"/>
      <c r="F49" s="84">
        <f t="shared" si="1"/>
        <v>0</v>
      </c>
    </row>
    <row r="50" s="66" customFormat="1" ht="30" customHeight="1" spans="1:6">
      <c r="A50" s="90" t="s">
        <v>220</v>
      </c>
      <c r="B50" s="133" t="s">
        <v>221</v>
      </c>
      <c r="C50" s="134" t="s">
        <v>222</v>
      </c>
      <c r="D50" s="93">
        <v>788</v>
      </c>
      <c r="E50" s="94"/>
      <c r="F50" s="84">
        <f t="shared" si="1"/>
        <v>0</v>
      </c>
    </row>
    <row r="51" s="66" customFormat="1" ht="30" customHeight="1" spans="1:6">
      <c r="A51" s="90" t="s">
        <v>223</v>
      </c>
      <c r="B51" s="133" t="s">
        <v>224</v>
      </c>
      <c r="C51" s="134" t="s">
        <v>143</v>
      </c>
      <c r="D51" s="93">
        <v>4239</v>
      </c>
      <c r="E51" s="94"/>
      <c r="F51" s="84">
        <f t="shared" si="1"/>
        <v>0</v>
      </c>
    </row>
    <row r="52" s="65" customFormat="1" ht="30" customHeight="1" spans="1:6">
      <c r="A52" s="104" t="s">
        <v>226</v>
      </c>
      <c r="B52" s="105"/>
      <c r="C52" s="105"/>
      <c r="D52" s="106">
        <f>SUM(F5:F51)</f>
        <v>0</v>
      </c>
      <c r="E52" s="106"/>
      <c r="F52" s="107" t="s">
        <v>149</v>
      </c>
    </row>
    <row r="53" ht="15" spans="1:4">
      <c r="A53" s="66"/>
      <c r="B53" s="66"/>
      <c r="C53" s="66"/>
      <c r="D53" s="66"/>
    </row>
    <row r="54" ht="15" spans="1:4">
      <c r="A54" s="66"/>
      <c r="B54" s="66"/>
      <c r="C54" s="66"/>
      <c r="D54" s="66"/>
    </row>
    <row r="55" ht="15" spans="1:4">
      <c r="A55" s="66"/>
      <c r="B55" s="66"/>
      <c r="C55" s="66"/>
      <c r="D55" s="66"/>
    </row>
    <row r="56" ht="15" spans="1:4">
      <c r="A56" s="66"/>
      <c r="B56" s="66"/>
      <c r="C56" s="66"/>
      <c r="D56" s="66"/>
    </row>
    <row r="57" ht="15" spans="1:4">
      <c r="A57" s="66"/>
      <c r="B57" s="66"/>
      <c r="C57" s="66"/>
      <c r="D57" s="66"/>
    </row>
    <row r="58" ht="15" spans="1:4">
      <c r="A58" s="66"/>
      <c r="B58" s="66"/>
      <c r="C58" s="66"/>
      <c r="D58" s="66"/>
    </row>
    <row r="59" ht="15" spans="1:4">
      <c r="A59" s="66"/>
      <c r="B59" s="66"/>
      <c r="C59" s="66"/>
      <c r="D59" s="66"/>
    </row>
    <row r="60" ht="15" spans="1:4">
      <c r="A60" s="66"/>
      <c r="B60" s="66"/>
      <c r="C60" s="66"/>
      <c r="D60" s="66"/>
    </row>
  </sheetData>
  <sheetProtection algorithmName="SHA-512" hashValue="Zbj6ZIEgPLYs8cCHB5mzQjp0KX6xIb/As9awtezl2ZYwG5V5w6XPDMUSxJvObxHtO1xEiYK1UkK6ooeYGEhcbg==" saltValue="J9Q02dUtt8BhZf8Meqcs+A==" spinCount="100000" sheet="1" formatColumns="0" formatRows="0" objects="1"/>
  <mergeCells count="3">
    <mergeCell ref="A1:F1"/>
    <mergeCell ref="A52:C52"/>
    <mergeCell ref="D52:E52"/>
  </mergeCells>
  <printOptions horizontalCentered="1"/>
  <pageMargins left="0.472222222222222" right="0.472222222222222" top="0.472222222222222" bottom="0.472222222222222" header="0.472222222222222" footer="0.472222222222222"/>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9"/>
  <sheetViews>
    <sheetView view="pageBreakPreview" zoomScaleNormal="100" workbookViewId="0">
      <selection activeCell="B2" sqref="B2"/>
    </sheetView>
  </sheetViews>
  <sheetFormatPr defaultColWidth="10" defaultRowHeight="15.75" outlineLevelCol="5"/>
  <cols>
    <col min="1" max="1" width="8.5" style="32" customWidth="1"/>
    <col min="2" max="2" width="40.75" style="32" customWidth="1"/>
    <col min="3" max="3" width="8" style="32" customWidth="1"/>
    <col min="4" max="4" width="10.375" style="32" customWidth="1"/>
    <col min="5" max="5" width="13.5" style="33" customWidth="1"/>
    <col min="6" max="6" width="14.125" style="34" customWidth="1"/>
    <col min="7" max="16384" width="10" style="32"/>
  </cols>
  <sheetData>
    <row r="1" ht="42" customHeight="1" spans="1:6">
      <c r="A1" s="35" t="s">
        <v>227</v>
      </c>
      <c r="B1" s="35"/>
      <c r="C1" s="35"/>
      <c r="D1" s="35"/>
      <c r="E1" s="35"/>
      <c r="F1" s="35"/>
    </row>
    <row r="2" s="29" customFormat="1" ht="24" customHeight="1" spans="1:6">
      <c r="A2" s="36" t="str">
        <f>汇总表!A2</f>
        <v>项目名称：2026-2028年南京市江宁区域内普通国省道综合养护项目</v>
      </c>
      <c r="B2" s="36"/>
      <c r="C2" s="36"/>
      <c r="D2" s="36"/>
      <c r="E2" s="37"/>
      <c r="F2" s="38" t="s">
        <v>26</v>
      </c>
    </row>
    <row r="3" s="30" customFormat="1" ht="30" customHeight="1" spans="1:6">
      <c r="A3" s="39" t="s">
        <v>127</v>
      </c>
      <c r="B3" s="40" t="s">
        <v>128</v>
      </c>
      <c r="C3" s="40" t="s">
        <v>129</v>
      </c>
      <c r="D3" s="41" t="s">
        <v>130</v>
      </c>
      <c r="E3" s="42" t="s">
        <v>131</v>
      </c>
      <c r="F3" s="43" t="s">
        <v>132</v>
      </c>
    </row>
    <row r="4" s="30" customFormat="1" ht="30" customHeight="1" spans="1:6">
      <c r="A4" s="39">
        <v>1</v>
      </c>
      <c r="B4" s="108" t="s">
        <v>110</v>
      </c>
      <c r="C4" s="40"/>
      <c r="D4" s="41"/>
      <c r="E4" s="42"/>
      <c r="F4" s="43"/>
    </row>
    <row r="5" s="31" customFormat="1" ht="30" customHeight="1" spans="1:6">
      <c r="A5" s="46" t="s">
        <v>228</v>
      </c>
      <c r="B5" s="50" t="s">
        <v>229</v>
      </c>
      <c r="C5" s="46"/>
      <c r="D5" s="109"/>
      <c r="E5" s="109"/>
      <c r="F5" s="126"/>
    </row>
    <row r="6" s="31" customFormat="1" ht="30" customHeight="1" spans="1:6">
      <c r="A6" s="51" t="s">
        <v>153</v>
      </c>
      <c r="B6" s="50" t="s">
        <v>230</v>
      </c>
      <c r="C6" s="46" t="s">
        <v>155</v>
      </c>
      <c r="D6" s="112">
        <v>10</v>
      </c>
      <c r="E6" s="94"/>
      <c r="F6" s="16">
        <f t="shared" ref="F6:F37" si="0">IF(D6="","",ROUND(D6*E6,2))</f>
        <v>0</v>
      </c>
    </row>
    <row r="7" s="31" customFormat="1" ht="30" customHeight="1" spans="1:6">
      <c r="A7" s="51" t="s">
        <v>156</v>
      </c>
      <c r="B7" s="50" t="s">
        <v>231</v>
      </c>
      <c r="C7" s="46" t="s">
        <v>155</v>
      </c>
      <c r="D7" s="117">
        <v>10</v>
      </c>
      <c r="E7" s="94"/>
      <c r="F7" s="16">
        <f t="shared" si="0"/>
        <v>0</v>
      </c>
    </row>
    <row r="8" s="31" customFormat="1" ht="30" customHeight="1" spans="1:6">
      <c r="A8" s="46" t="s">
        <v>232</v>
      </c>
      <c r="B8" s="50" t="s">
        <v>233</v>
      </c>
      <c r="C8" s="46"/>
      <c r="D8" s="127"/>
      <c r="E8" s="128"/>
      <c r="F8" s="16" t="str">
        <f t="shared" si="0"/>
        <v/>
      </c>
    </row>
    <row r="9" s="31" customFormat="1" ht="30" customHeight="1" spans="1:6">
      <c r="A9" s="63" t="s">
        <v>153</v>
      </c>
      <c r="B9" s="50" t="s">
        <v>234</v>
      </c>
      <c r="C9" s="46" t="s">
        <v>155</v>
      </c>
      <c r="D9" s="127">
        <v>250</v>
      </c>
      <c r="E9" s="128"/>
      <c r="F9" s="16">
        <f t="shared" si="0"/>
        <v>0</v>
      </c>
    </row>
    <row r="10" s="31" customFormat="1" ht="30" customHeight="1" spans="1:6">
      <c r="A10" s="63" t="s">
        <v>156</v>
      </c>
      <c r="B10" s="50" t="s">
        <v>235</v>
      </c>
      <c r="C10" s="46" t="s">
        <v>135</v>
      </c>
      <c r="D10" s="127">
        <v>320</v>
      </c>
      <c r="E10" s="128"/>
      <c r="F10" s="16">
        <f t="shared" si="0"/>
        <v>0</v>
      </c>
    </row>
    <row r="11" s="31" customFormat="1" ht="30" customHeight="1" spans="1:6">
      <c r="A11" s="63" t="s">
        <v>158</v>
      </c>
      <c r="B11" s="50" t="s">
        <v>236</v>
      </c>
      <c r="C11" s="46" t="s">
        <v>135</v>
      </c>
      <c r="D11" s="127">
        <v>625</v>
      </c>
      <c r="E11" s="128"/>
      <c r="F11" s="16">
        <f t="shared" si="0"/>
        <v>0</v>
      </c>
    </row>
    <row r="12" s="31" customFormat="1" ht="30" customHeight="1" spans="1:6">
      <c r="A12" s="63" t="s">
        <v>191</v>
      </c>
      <c r="B12" s="50" t="s">
        <v>237</v>
      </c>
      <c r="C12" s="46" t="s">
        <v>135</v>
      </c>
      <c r="D12" s="127">
        <v>5000</v>
      </c>
      <c r="E12" s="128"/>
      <c r="F12" s="16">
        <f t="shared" si="0"/>
        <v>0</v>
      </c>
    </row>
    <row r="13" s="31" customFormat="1" ht="30" customHeight="1" spans="1:6">
      <c r="A13" s="51" t="s">
        <v>238</v>
      </c>
      <c r="B13" s="129" t="s">
        <v>239</v>
      </c>
      <c r="C13" s="109" t="s">
        <v>155</v>
      </c>
      <c r="D13" s="127">
        <v>50</v>
      </c>
      <c r="E13" s="128"/>
      <c r="F13" s="16">
        <f t="shared" si="0"/>
        <v>0</v>
      </c>
    </row>
    <row r="14" s="31" customFormat="1" ht="30" customHeight="1" spans="1:6">
      <c r="A14" s="51" t="s">
        <v>240</v>
      </c>
      <c r="B14" s="129" t="s">
        <v>241</v>
      </c>
      <c r="C14" s="45" t="s">
        <v>155</v>
      </c>
      <c r="D14" s="127">
        <v>200</v>
      </c>
      <c r="E14" s="128"/>
      <c r="F14" s="16">
        <f t="shared" si="0"/>
        <v>0</v>
      </c>
    </row>
    <row r="15" s="31" customFormat="1" ht="30" customHeight="1" spans="1:6">
      <c r="A15" s="51" t="s">
        <v>242</v>
      </c>
      <c r="B15" s="47" t="s">
        <v>243</v>
      </c>
      <c r="C15" s="45" t="s">
        <v>135</v>
      </c>
      <c r="D15" s="127">
        <v>200</v>
      </c>
      <c r="E15" s="94"/>
      <c r="F15" s="16">
        <f t="shared" si="0"/>
        <v>0</v>
      </c>
    </row>
    <row r="16" s="31" customFormat="1" ht="30" customHeight="1" spans="1:6">
      <c r="A16" s="51" t="s">
        <v>244</v>
      </c>
      <c r="B16" s="129" t="s">
        <v>245</v>
      </c>
      <c r="C16" s="46" t="s">
        <v>140</v>
      </c>
      <c r="D16" s="127">
        <v>3000</v>
      </c>
      <c r="E16" s="128"/>
      <c r="F16" s="16">
        <f t="shared" si="0"/>
        <v>0</v>
      </c>
    </row>
    <row r="17" s="31" customFormat="1" ht="30" customHeight="1" spans="1:6">
      <c r="A17" s="46" t="s">
        <v>246</v>
      </c>
      <c r="B17" s="50" t="s">
        <v>247</v>
      </c>
      <c r="C17" s="46" t="s">
        <v>135</v>
      </c>
      <c r="D17" s="127">
        <v>560</v>
      </c>
      <c r="E17" s="128"/>
      <c r="F17" s="16">
        <f t="shared" si="0"/>
        <v>0</v>
      </c>
    </row>
    <row r="18" s="31" customFormat="1" ht="30" customHeight="1" spans="1:6">
      <c r="A18" s="39">
        <v>2</v>
      </c>
      <c r="B18" s="108" t="s">
        <v>114</v>
      </c>
      <c r="C18" s="46"/>
      <c r="D18" s="112"/>
      <c r="E18" s="94"/>
      <c r="F18" s="16" t="str">
        <f t="shared" si="0"/>
        <v/>
      </c>
    </row>
    <row r="19" s="31" customFormat="1" ht="30" customHeight="1" spans="1:6">
      <c r="A19" s="46" t="s">
        <v>228</v>
      </c>
      <c r="B19" s="50" t="s">
        <v>229</v>
      </c>
      <c r="C19" s="46"/>
      <c r="D19" s="112"/>
      <c r="E19" s="94"/>
      <c r="F19" s="16" t="str">
        <f t="shared" si="0"/>
        <v/>
      </c>
    </row>
    <row r="20" s="31" customFormat="1" ht="30" customHeight="1" spans="1:6">
      <c r="A20" s="51" t="s">
        <v>153</v>
      </c>
      <c r="B20" s="50" t="s">
        <v>230</v>
      </c>
      <c r="C20" s="46" t="s">
        <v>155</v>
      </c>
      <c r="D20" s="112">
        <v>10</v>
      </c>
      <c r="E20" s="94"/>
      <c r="F20" s="16">
        <f t="shared" si="0"/>
        <v>0</v>
      </c>
    </row>
    <row r="21" s="31" customFormat="1" ht="30" customHeight="1" spans="1:6">
      <c r="A21" s="51" t="s">
        <v>156</v>
      </c>
      <c r="B21" s="50" t="s">
        <v>231</v>
      </c>
      <c r="C21" s="46" t="s">
        <v>155</v>
      </c>
      <c r="D21" s="117">
        <v>10</v>
      </c>
      <c r="E21" s="94"/>
      <c r="F21" s="16">
        <f t="shared" si="0"/>
        <v>0</v>
      </c>
    </row>
    <row r="22" s="31" customFormat="1" ht="30" customHeight="1" spans="1:6">
      <c r="A22" s="46" t="s">
        <v>232</v>
      </c>
      <c r="B22" s="50" t="s">
        <v>233</v>
      </c>
      <c r="C22" s="46"/>
      <c r="D22" s="127"/>
      <c r="E22" s="128"/>
      <c r="F22" s="16" t="str">
        <f t="shared" si="0"/>
        <v/>
      </c>
    </row>
    <row r="23" s="31" customFormat="1" ht="30" customHeight="1" spans="1:6">
      <c r="A23" s="63" t="s">
        <v>153</v>
      </c>
      <c r="B23" s="50" t="s">
        <v>234</v>
      </c>
      <c r="C23" s="46" t="s">
        <v>155</v>
      </c>
      <c r="D23" s="127">
        <v>200</v>
      </c>
      <c r="E23" s="128"/>
      <c r="F23" s="16">
        <f t="shared" si="0"/>
        <v>0</v>
      </c>
    </row>
    <row r="24" s="31" customFormat="1" ht="30" customHeight="1" spans="1:6">
      <c r="A24" s="63" t="s">
        <v>156</v>
      </c>
      <c r="B24" s="50" t="s">
        <v>235</v>
      </c>
      <c r="C24" s="46" t="s">
        <v>135</v>
      </c>
      <c r="D24" s="127">
        <v>160</v>
      </c>
      <c r="E24" s="128"/>
      <c r="F24" s="16">
        <f t="shared" si="0"/>
        <v>0</v>
      </c>
    </row>
    <row r="25" s="31" customFormat="1" ht="30" customHeight="1" spans="1:6">
      <c r="A25" s="63" t="s">
        <v>158</v>
      </c>
      <c r="B25" s="50" t="s">
        <v>236</v>
      </c>
      <c r="C25" s="46" t="s">
        <v>135</v>
      </c>
      <c r="D25" s="127">
        <v>625</v>
      </c>
      <c r="E25" s="128"/>
      <c r="F25" s="16">
        <f t="shared" si="0"/>
        <v>0</v>
      </c>
    </row>
    <row r="26" s="31" customFormat="1" ht="30" customHeight="1" spans="1:6">
      <c r="A26" s="63" t="s">
        <v>191</v>
      </c>
      <c r="B26" s="50" t="s">
        <v>237</v>
      </c>
      <c r="C26" s="46" t="s">
        <v>135</v>
      </c>
      <c r="D26" s="127">
        <v>3750</v>
      </c>
      <c r="E26" s="128"/>
      <c r="F26" s="16">
        <f t="shared" si="0"/>
        <v>0</v>
      </c>
    </row>
    <row r="27" s="31" customFormat="1" ht="30" customHeight="1" spans="1:6">
      <c r="A27" s="63" t="s">
        <v>193</v>
      </c>
      <c r="B27" s="129" t="s">
        <v>248</v>
      </c>
      <c r="C27" s="45" t="s">
        <v>155</v>
      </c>
      <c r="D27" s="127">
        <v>150</v>
      </c>
      <c r="E27" s="128"/>
      <c r="F27" s="16">
        <f t="shared" si="0"/>
        <v>0</v>
      </c>
    </row>
    <row r="28" s="31" customFormat="1" ht="30" customHeight="1" spans="1:6">
      <c r="A28" s="51" t="s">
        <v>238</v>
      </c>
      <c r="B28" s="129" t="s">
        <v>239</v>
      </c>
      <c r="C28" s="109" t="s">
        <v>155</v>
      </c>
      <c r="D28" s="127">
        <v>50</v>
      </c>
      <c r="E28" s="128"/>
      <c r="F28" s="16">
        <f t="shared" si="0"/>
        <v>0</v>
      </c>
    </row>
    <row r="29" s="31" customFormat="1" ht="30" customHeight="1" spans="1:6">
      <c r="A29" s="51" t="s">
        <v>242</v>
      </c>
      <c r="B29" s="47" t="s">
        <v>243</v>
      </c>
      <c r="C29" s="45" t="s">
        <v>135</v>
      </c>
      <c r="D29" s="127">
        <v>160</v>
      </c>
      <c r="E29" s="94"/>
      <c r="F29" s="16">
        <f t="shared" si="0"/>
        <v>0</v>
      </c>
    </row>
    <row r="30" s="31" customFormat="1" ht="30" customHeight="1" spans="1:6">
      <c r="A30" s="51" t="s">
        <v>244</v>
      </c>
      <c r="B30" s="129" t="s">
        <v>245</v>
      </c>
      <c r="C30" s="46" t="s">
        <v>140</v>
      </c>
      <c r="D30" s="127">
        <v>2500</v>
      </c>
      <c r="E30" s="128"/>
      <c r="F30" s="16">
        <f t="shared" si="0"/>
        <v>0</v>
      </c>
    </row>
    <row r="31" s="31" customFormat="1" ht="30" customHeight="1" spans="1:6">
      <c r="A31" s="39">
        <v>3</v>
      </c>
      <c r="B31" s="108" t="s">
        <v>117</v>
      </c>
      <c r="C31" s="46"/>
      <c r="D31" s="112"/>
      <c r="E31" s="94"/>
      <c r="F31" s="16" t="str">
        <f t="shared" si="0"/>
        <v/>
      </c>
    </row>
    <row r="32" s="31" customFormat="1" ht="30" customHeight="1" spans="1:6">
      <c r="A32" s="46" t="s">
        <v>228</v>
      </c>
      <c r="B32" s="50" t="s">
        <v>229</v>
      </c>
      <c r="C32" s="46"/>
      <c r="D32" s="112"/>
      <c r="E32" s="94"/>
      <c r="F32" s="16" t="str">
        <f t="shared" si="0"/>
        <v/>
      </c>
    </row>
    <row r="33" s="31" customFormat="1" ht="30" customHeight="1" spans="1:6">
      <c r="A33" s="51" t="s">
        <v>153</v>
      </c>
      <c r="B33" s="50" t="s">
        <v>230</v>
      </c>
      <c r="C33" s="46" t="s">
        <v>155</v>
      </c>
      <c r="D33" s="112">
        <v>10</v>
      </c>
      <c r="E33" s="94"/>
      <c r="F33" s="16">
        <f t="shared" si="0"/>
        <v>0</v>
      </c>
    </row>
    <row r="34" s="31" customFormat="1" ht="30" customHeight="1" spans="1:6">
      <c r="A34" s="51" t="s">
        <v>156</v>
      </c>
      <c r="B34" s="50" t="s">
        <v>231</v>
      </c>
      <c r="C34" s="46" t="s">
        <v>155</v>
      </c>
      <c r="D34" s="117">
        <v>10</v>
      </c>
      <c r="E34" s="94"/>
      <c r="F34" s="16">
        <f t="shared" si="0"/>
        <v>0</v>
      </c>
    </row>
    <row r="35" s="31" customFormat="1" ht="30" customHeight="1" spans="1:6">
      <c r="A35" s="46" t="s">
        <v>232</v>
      </c>
      <c r="B35" s="50" t="s">
        <v>233</v>
      </c>
      <c r="C35" s="46"/>
      <c r="D35" s="127"/>
      <c r="E35" s="128"/>
      <c r="F35" s="16" t="str">
        <f t="shared" si="0"/>
        <v/>
      </c>
    </row>
    <row r="36" s="31" customFormat="1" ht="30" customHeight="1" spans="1:6">
      <c r="A36" s="63" t="s">
        <v>153</v>
      </c>
      <c r="B36" s="50" t="s">
        <v>234</v>
      </c>
      <c r="C36" s="46" t="s">
        <v>155</v>
      </c>
      <c r="D36" s="127">
        <v>250</v>
      </c>
      <c r="E36" s="128"/>
      <c r="F36" s="16">
        <f t="shared" si="0"/>
        <v>0</v>
      </c>
    </row>
    <row r="37" s="31" customFormat="1" ht="30" customHeight="1" spans="1:6">
      <c r="A37" s="63" t="s">
        <v>156</v>
      </c>
      <c r="B37" s="50" t="s">
        <v>235</v>
      </c>
      <c r="C37" s="46" t="s">
        <v>135</v>
      </c>
      <c r="D37" s="127">
        <v>50</v>
      </c>
      <c r="E37" s="128"/>
      <c r="F37" s="16">
        <f t="shared" si="0"/>
        <v>0</v>
      </c>
    </row>
    <row r="38" s="31" customFormat="1" ht="30" customHeight="1" spans="1:6">
      <c r="A38" s="63" t="s">
        <v>158</v>
      </c>
      <c r="B38" s="50" t="s">
        <v>236</v>
      </c>
      <c r="C38" s="46" t="s">
        <v>135</v>
      </c>
      <c r="D38" s="127">
        <v>720</v>
      </c>
      <c r="E38" s="128"/>
      <c r="F38" s="16">
        <f t="shared" ref="F38:F69" si="1">IF(D38="","",ROUND(D38*E38,2))</f>
        <v>0</v>
      </c>
    </row>
    <row r="39" s="31" customFormat="1" ht="30" customHeight="1" spans="1:6">
      <c r="A39" s="63" t="s">
        <v>191</v>
      </c>
      <c r="B39" s="50" t="s">
        <v>237</v>
      </c>
      <c r="C39" s="46" t="s">
        <v>135</v>
      </c>
      <c r="D39" s="127">
        <v>5000</v>
      </c>
      <c r="E39" s="128"/>
      <c r="F39" s="16">
        <f t="shared" si="1"/>
        <v>0</v>
      </c>
    </row>
    <row r="40" s="31" customFormat="1" ht="30" customHeight="1" spans="1:6">
      <c r="A40" s="63" t="s">
        <v>193</v>
      </c>
      <c r="B40" s="129" t="s">
        <v>248</v>
      </c>
      <c r="C40" s="45" t="s">
        <v>155</v>
      </c>
      <c r="D40" s="127">
        <v>200</v>
      </c>
      <c r="E40" s="128"/>
      <c r="F40" s="16">
        <f t="shared" si="1"/>
        <v>0</v>
      </c>
    </row>
    <row r="41" s="31" customFormat="1" ht="30" customHeight="1" spans="1:6">
      <c r="A41" s="51" t="s">
        <v>249</v>
      </c>
      <c r="B41" s="129" t="s">
        <v>250</v>
      </c>
      <c r="C41" s="45" t="s">
        <v>155</v>
      </c>
      <c r="D41" s="127">
        <v>50</v>
      </c>
      <c r="E41" s="128"/>
      <c r="F41" s="16">
        <f t="shared" si="1"/>
        <v>0</v>
      </c>
    </row>
    <row r="42" s="31" customFormat="1" ht="30" customHeight="1" spans="1:6">
      <c r="A42" s="51" t="s">
        <v>242</v>
      </c>
      <c r="B42" s="47" t="s">
        <v>243</v>
      </c>
      <c r="C42" s="45" t="s">
        <v>135</v>
      </c>
      <c r="D42" s="127">
        <v>160</v>
      </c>
      <c r="E42" s="94"/>
      <c r="F42" s="16">
        <f t="shared" si="1"/>
        <v>0</v>
      </c>
    </row>
    <row r="43" s="31" customFormat="1" ht="30" customHeight="1" spans="1:6">
      <c r="A43" s="51" t="s">
        <v>244</v>
      </c>
      <c r="B43" s="129" t="s">
        <v>245</v>
      </c>
      <c r="C43" s="46" t="s">
        <v>140</v>
      </c>
      <c r="D43" s="127">
        <v>3000</v>
      </c>
      <c r="E43" s="128"/>
      <c r="F43" s="16">
        <f t="shared" si="1"/>
        <v>0</v>
      </c>
    </row>
    <row r="44" s="31" customFormat="1" ht="30" customHeight="1" spans="1:6">
      <c r="A44" s="39">
        <v>4</v>
      </c>
      <c r="B44" s="108" t="s">
        <v>118</v>
      </c>
      <c r="C44" s="46"/>
      <c r="D44" s="112"/>
      <c r="E44" s="94"/>
      <c r="F44" s="16" t="str">
        <f t="shared" si="1"/>
        <v/>
      </c>
    </row>
    <row r="45" s="31" customFormat="1" ht="30" customHeight="1" spans="1:6">
      <c r="A45" s="46" t="s">
        <v>228</v>
      </c>
      <c r="B45" s="50" t="s">
        <v>229</v>
      </c>
      <c r="C45" s="46"/>
      <c r="D45" s="112"/>
      <c r="E45" s="94"/>
      <c r="F45" s="16" t="str">
        <f t="shared" si="1"/>
        <v/>
      </c>
    </row>
    <row r="46" s="31" customFormat="1" ht="30" customHeight="1" spans="1:6">
      <c r="A46" s="51" t="s">
        <v>153</v>
      </c>
      <c r="B46" s="50" t="s">
        <v>230</v>
      </c>
      <c r="C46" s="46" t="s">
        <v>155</v>
      </c>
      <c r="D46" s="112">
        <v>10</v>
      </c>
      <c r="E46" s="94"/>
      <c r="F46" s="16">
        <f t="shared" si="1"/>
        <v>0</v>
      </c>
    </row>
    <row r="47" s="31" customFormat="1" ht="30" customHeight="1" spans="1:6">
      <c r="A47" s="51" t="s">
        <v>156</v>
      </c>
      <c r="B47" s="50" t="s">
        <v>231</v>
      </c>
      <c r="C47" s="46" t="s">
        <v>155</v>
      </c>
      <c r="D47" s="117">
        <v>10</v>
      </c>
      <c r="E47" s="94"/>
      <c r="F47" s="16">
        <f t="shared" si="1"/>
        <v>0</v>
      </c>
    </row>
    <row r="48" s="31" customFormat="1" ht="30" customHeight="1" spans="1:6">
      <c r="A48" s="46" t="s">
        <v>232</v>
      </c>
      <c r="B48" s="50" t="s">
        <v>233</v>
      </c>
      <c r="C48" s="46"/>
      <c r="D48" s="127"/>
      <c r="E48" s="128"/>
      <c r="F48" s="16" t="str">
        <f t="shared" si="1"/>
        <v/>
      </c>
    </row>
    <row r="49" s="31" customFormat="1" ht="30" customHeight="1" spans="1:6">
      <c r="A49" s="63" t="s">
        <v>153</v>
      </c>
      <c r="B49" s="50" t="s">
        <v>234</v>
      </c>
      <c r="C49" s="46" t="s">
        <v>155</v>
      </c>
      <c r="D49" s="127">
        <v>100</v>
      </c>
      <c r="E49" s="128"/>
      <c r="F49" s="16">
        <f t="shared" si="1"/>
        <v>0</v>
      </c>
    </row>
    <row r="50" s="31" customFormat="1" ht="30" customHeight="1" spans="1:6">
      <c r="A50" s="63" t="s">
        <v>156</v>
      </c>
      <c r="B50" s="50" t="s">
        <v>235</v>
      </c>
      <c r="C50" s="46" t="s">
        <v>135</v>
      </c>
      <c r="D50" s="127">
        <v>50</v>
      </c>
      <c r="E50" s="128"/>
      <c r="F50" s="16">
        <f t="shared" si="1"/>
        <v>0</v>
      </c>
    </row>
    <row r="51" s="31" customFormat="1" ht="30" customHeight="1" spans="1:6">
      <c r="A51" s="63" t="s">
        <v>158</v>
      </c>
      <c r="B51" s="50" t="s">
        <v>236</v>
      </c>
      <c r="C51" s="46" t="s">
        <v>135</v>
      </c>
      <c r="D51" s="127">
        <v>285</v>
      </c>
      <c r="E51" s="128"/>
      <c r="F51" s="16">
        <f t="shared" si="1"/>
        <v>0</v>
      </c>
    </row>
    <row r="52" s="31" customFormat="1" ht="30" customHeight="1" spans="1:6">
      <c r="A52" s="63" t="s">
        <v>191</v>
      </c>
      <c r="B52" s="50" t="s">
        <v>237</v>
      </c>
      <c r="C52" s="46" t="s">
        <v>135</v>
      </c>
      <c r="D52" s="127">
        <v>2000</v>
      </c>
      <c r="E52" s="128"/>
      <c r="F52" s="16">
        <f t="shared" si="1"/>
        <v>0</v>
      </c>
    </row>
    <row r="53" s="31" customFormat="1" ht="30" customHeight="1" spans="1:6">
      <c r="A53" s="63" t="s">
        <v>193</v>
      </c>
      <c r="B53" s="129" t="s">
        <v>248</v>
      </c>
      <c r="C53" s="45" t="s">
        <v>155</v>
      </c>
      <c r="D53" s="127">
        <v>80</v>
      </c>
      <c r="E53" s="128"/>
      <c r="F53" s="16">
        <f t="shared" si="1"/>
        <v>0</v>
      </c>
    </row>
    <row r="54" s="31" customFormat="1" ht="30" customHeight="1" spans="1:6">
      <c r="A54" s="51" t="s">
        <v>249</v>
      </c>
      <c r="B54" s="129" t="s">
        <v>250</v>
      </c>
      <c r="C54" s="45" t="s">
        <v>155</v>
      </c>
      <c r="D54" s="127">
        <v>20</v>
      </c>
      <c r="E54" s="128"/>
      <c r="F54" s="16">
        <f t="shared" si="1"/>
        <v>0</v>
      </c>
    </row>
    <row r="55" s="31" customFormat="1" ht="30" customHeight="1" spans="1:6">
      <c r="A55" s="51" t="s">
        <v>242</v>
      </c>
      <c r="B55" s="47" t="s">
        <v>243</v>
      </c>
      <c r="C55" s="45" t="s">
        <v>135</v>
      </c>
      <c r="D55" s="127">
        <v>160</v>
      </c>
      <c r="E55" s="94"/>
      <c r="F55" s="16">
        <f t="shared" si="1"/>
        <v>0</v>
      </c>
    </row>
    <row r="56" s="31" customFormat="1" ht="30" customHeight="1" spans="1:6">
      <c r="A56" s="51" t="s">
        <v>244</v>
      </c>
      <c r="B56" s="129" t="s">
        <v>245</v>
      </c>
      <c r="C56" s="46" t="s">
        <v>140</v>
      </c>
      <c r="D56" s="127">
        <v>500</v>
      </c>
      <c r="E56" s="128"/>
      <c r="F56" s="16">
        <f t="shared" si="1"/>
        <v>0</v>
      </c>
    </row>
    <row r="57" s="31" customFormat="1" ht="30" customHeight="1" spans="1:6">
      <c r="A57" s="39">
        <v>5</v>
      </c>
      <c r="B57" s="108" t="s">
        <v>119</v>
      </c>
      <c r="C57" s="46"/>
      <c r="D57" s="112"/>
      <c r="E57" s="94"/>
      <c r="F57" s="16" t="str">
        <f t="shared" si="1"/>
        <v/>
      </c>
    </row>
    <row r="58" s="31" customFormat="1" ht="30" customHeight="1" spans="1:6">
      <c r="A58" s="46" t="s">
        <v>228</v>
      </c>
      <c r="B58" s="50" t="s">
        <v>229</v>
      </c>
      <c r="C58" s="46"/>
      <c r="D58" s="112"/>
      <c r="E58" s="94"/>
      <c r="F58" s="16" t="str">
        <f t="shared" si="1"/>
        <v/>
      </c>
    </row>
    <row r="59" s="31" customFormat="1" ht="30" customHeight="1" spans="1:6">
      <c r="A59" s="51" t="s">
        <v>153</v>
      </c>
      <c r="B59" s="50" t="s">
        <v>230</v>
      </c>
      <c r="C59" s="46" t="s">
        <v>155</v>
      </c>
      <c r="D59" s="112">
        <v>5</v>
      </c>
      <c r="E59" s="94"/>
      <c r="F59" s="16">
        <f t="shared" si="1"/>
        <v>0</v>
      </c>
    </row>
    <row r="60" s="31" customFormat="1" ht="30" customHeight="1" spans="1:6">
      <c r="A60" s="51" t="s">
        <v>156</v>
      </c>
      <c r="B60" s="50" t="s">
        <v>231</v>
      </c>
      <c r="C60" s="46" t="s">
        <v>155</v>
      </c>
      <c r="D60" s="117">
        <v>5</v>
      </c>
      <c r="E60" s="94"/>
      <c r="F60" s="16">
        <f t="shared" si="1"/>
        <v>0</v>
      </c>
    </row>
    <row r="61" s="31" customFormat="1" ht="30" customHeight="1" spans="1:6">
      <c r="A61" s="46" t="s">
        <v>232</v>
      </c>
      <c r="B61" s="50" t="s">
        <v>233</v>
      </c>
      <c r="C61" s="46"/>
      <c r="D61" s="127"/>
      <c r="E61" s="128"/>
      <c r="F61" s="16" t="str">
        <f t="shared" si="1"/>
        <v/>
      </c>
    </row>
    <row r="62" s="31" customFormat="1" ht="30" customHeight="1" spans="1:6">
      <c r="A62" s="63" t="s">
        <v>153</v>
      </c>
      <c r="B62" s="50" t="s">
        <v>234</v>
      </c>
      <c r="C62" s="46" t="s">
        <v>155</v>
      </c>
      <c r="D62" s="127">
        <v>250</v>
      </c>
      <c r="E62" s="128"/>
      <c r="F62" s="16">
        <f t="shared" si="1"/>
        <v>0</v>
      </c>
    </row>
    <row r="63" s="31" customFormat="1" ht="30" customHeight="1" spans="1:6">
      <c r="A63" s="63" t="s">
        <v>156</v>
      </c>
      <c r="B63" s="50" t="s">
        <v>235</v>
      </c>
      <c r="C63" s="46" t="s">
        <v>135</v>
      </c>
      <c r="D63" s="127">
        <v>200</v>
      </c>
      <c r="E63" s="128"/>
      <c r="F63" s="16">
        <f t="shared" si="1"/>
        <v>0</v>
      </c>
    </row>
    <row r="64" s="31" customFormat="1" ht="30" customHeight="1" spans="1:6">
      <c r="A64" s="63" t="s">
        <v>158</v>
      </c>
      <c r="B64" s="50" t="s">
        <v>236</v>
      </c>
      <c r="C64" s="46" t="s">
        <v>135</v>
      </c>
      <c r="D64" s="127">
        <v>625</v>
      </c>
      <c r="E64" s="128"/>
      <c r="F64" s="16">
        <f t="shared" si="1"/>
        <v>0</v>
      </c>
    </row>
    <row r="65" s="31" customFormat="1" ht="30" customHeight="1" spans="1:6">
      <c r="A65" s="63" t="s">
        <v>191</v>
      </c>
      <c r="B65" s="50" t="s">
        <v>237</v>
      </c>
      <c r="C65" s="46" t="s">
        <v>135</v>
      </c>
      <c r="D65" s="127">
        <v>5000</v>
      </c>
      <c r="E65" s="128"/>
      <c r="F65" s="16">
        <f t="shared" si="1"/>
        <v>0</v>
      </c>
    </row>
    <row r="66" s="31" customFormat="1" ht="30" customHeight="1" spans="1:6">
      <c r="A66" s="63" t="s">
        <v>193</v>
      </c>
      <c r="B66" s="129" t="s">
        <v>248</v>
      </c>
      <c r="C66" s="45" t="s">
        <v>155</v>
      </c>
      <c r="D66" s="127">
        <v>200</v>
      </c>
      <c r="E66" s="128"/>
      <c r="F66" s="16">
        <f t="shared" si="1"/>
        <v>0</v>
      </c>
    </row>
    <row r="67" s="31" customFormat="1" ht="30" customHeight="1" spans="1:6">
      <c r="A67" s="51" t="s">
        <v>238</v>
      </c>
      <c r="B67" s="129" t="s">
        <v>239</v>
      </c>
      <c r="C67" s="109" t="s">
        <v>155</v>
      </c>
      <c r="D67" s="127">
        <v>50</v>
      </c>
      <c r="E67" s="128"/>
      <c r="F67" s="16">
        <f t="shared" si="1"/>
        <v>0</v>
      </c>
    </row>
    <row r="68" s="31" customFormat="1" ht="30" customHeight="1" spans="1:6">
      <c r="A68" s="51" t="s">
        <v>242</v>
      </c>
      <c r="B68" s="47" t="s">
        <v>243</v>
      </c>
      <c r="C68" s="45" t="s">
        <v>135</v>
      </c>
      <c r="D68" s="127">
        <v>160</v>
      </c>
      <c r="E68" s="94"/>
      <c r="F68" s="16">
        <f t="shared" si="1"/>
        <v>0</v>
      </c>
    </row>
    <row r="69" s="31" customFormat="1" ht="30" customHeight="1" spans="1:6">
      <c r="A69" s="51" t="s">
        <v>244</v>
      </c>
      <c r="B69" s="129" t="s">
        <v>245</v>
      </c>
      <c r="C69" s="46" t="s">
        <v>140</v>
      </c>
      <c r="D69" s="121">
        <v>5000</v>
      </c>
      <c r="E69" s="128"/>
      <c r="F69" s="16">
        <f t="shared" si="1"/>
        <v>0</v>
      </c>
    </row>
    <row r="70" s="31" customFormat="1" ht="30" customHeight="1" spans="1:6">
      <c r="A70" s="39">
        <v>6</v>
      </c>
      <c r="B70" s="108" t="s">
        <v>120</v>
      </c>
      <c r="C70" s="46"/>
      <c r="D70" s="112"/>
      <c r="E70" s="94"/>
      <c r="F70" s="16" t="str">
        <f t="shared" ref="F70:F101" si="2">IF(D70="","",ROUND(D70*E70,2))</f>
        <v/>
      </c>
    </row>
    <row r="71" s="31" customFormat="1" ht="30" customHeight="1" spans="1:6">
      <c r="A71" s="46" t="s">
        <v>228</v>
      </c>
      <c r="B71" s="50" t="s">
        <v>229</v>
      </c>
      <c r="C71" s="46"/>
      <c r="D71" s="112"/>
      <c r="E71" s="94"/>
      <c r="F71" s="16" t="str">
        <f t="shared" si="2"/>
        <v/>
      </c>
    </row>
    <row r="72" s="31" customFormat="1" ht="30" customHeight="1" spans="1:6">
      <c r="A72" s="51" t="s">
        <v>153</v>
      </c>
      <c r="B72" s="50" t="s">
        <v>230</v>
      </c>
      <c r="C72" s="46" t="s">
        <v>155</v>
      </c>
      <c r="D72" s="112">
        <v>5</v>
      </c>
      <c r="E72" s="94"/>
      <c r="F72" s="16">
        <f t="shared" si="2"/>
        <v>0</v>
      </c>
    </row>
    <row r="73" s="31" customFormat="1" ht="30" customHeight="1" spans="1:6">
      <c r="A73" s="51" t="s">
        <v>156</v>
      </c>
      <c r="B73" s="50" t="s">
        <v>231</v>
      </c>
      <c r="C73" s="46" t="s">
        <v>155</v>
      </c>
      <c r="D73" s="117">
        <v>5</v>
      </c>
      <c r="E73" s="94"/>
      <c r="F73" s="16">
        <f t="shared" si="2"/>
        <v>0</v>
      </c>
    </row>
    <row r="74" s="31" customFormat="1" ht="30" customHeight="1" spans="1:6">
      <c r="A74" s="46" t="s">
        <v>232</v>
      </c>
      <c r="B74" s="50" t="s">
        <v>233</v>
      </c>
      <c r="C74" s="46"/>
      <c r="D74" s="127"/>
      <c r="E74" s="128"/>
      <c r="F74" s="16" t="str">
        <f t="shared" si="2"/>
        <v/>
      </c>
    </row>
    <row r="75" s="31" customFormat="1" ht="30" customHeight="1" spans="1:6">
      <c r="A75" s="63" t="s">
        <v>153</v>
      </c>
      <c r="B75" s="50" t="s">
        <v>234</v>
      </c>
      <c r="C75" s="46" t="s">
        <v>155</v>
      </c>
      <c r="D75" s="127">
        <v>300</v>
      </c>
      <c r="E75" s="128"/>
      <c r="F75" s="16">
        <f t="shared" si="2"/>
        <v>0</v>
      </c>
    </row>
    <row r="76" s="31" customFormat="1" ht="30" customHeight="1" spans="1:6">
      <c r="A76" s="63" t="s">
        <v>156</v>
      </c>
      <c r="B76" s="50" t="s">
        <v>235</v>
      </c>
      <c r="C76" s="46" t="s">
        <v>135</v>
      </c>
      <c r="D76" s="127">
        <v>250</v>
      </c>
      <c r="E76" s="128"/>
      <c r="F76" s="16">
        <f t="shared" si="2"/>
        <v>0</v>
      </c>
    </row>
    <row r="77" s="31" customFormat="1" ht="30" customHeight="1" spans="1:6">
      <c r="A77" s="63" t="s">
        <v>158</v>
      </c>
      <c r="B77" s="50" t="s">
        <v>236</v>
      </c>
      <c r="C77" s="46" t="s">
        <v>135</v>
      </c>
      <c r="D77" s="127">
        <v>1666</v>
      </c>
      <c r="E77" s="128"/>
      <c r="F77" s="16">
        <f t="shared" si="2"/>
        <v>0</v>
      </c>
    </row>
    <row r="78" s="31" customFormat="1" ht="30" customHeight="1" spans="1:6">
      <c r="A78" s="63" t="s">
        <v>191</v>
      </c>
      <c r="B78" s="50" t="s">
        <v>237</v>
      </c>
      <c r="C78" s="46" t="s">
        <v>135</v>
      </c>
      <c r="D78" s="127">
        <v>5000</v>
      </c>
      <c r="E78" s="128"/>
      <c r="F78" s="16">
        <f t="shared" si="2"/>
        <v>0</v>
      </c>
    </row>
    <row r="79" s="31" customFormat="1" ht="30" customHeight="1" spans="1:6">
      <c r="A79" s="63" t="s">
        <v>193</v>
      </c>
      <c r="B79" s="129" t="s">
        <v>248</v>
      </c>
      <c r="C79" s="45" t="s">
        <v>155</v>
      </c>
      <c r="D79" s="127">
        <v>200</v>
      </c>
      <c r="E79" s="128"/>
      <c r="F79" s="16">
        <f t="shared" si="2"/>
        <v>0</v>
      </c>
    </row>
    <row r="80" s="31" customFormat="1" ht="30" customHeight="1" spans="1:6">
      <c r="A80" s="51" t="s">
        <v>238</v>
      </c>
      <c r="B80" s="129" t="s">
        <v>239</v>
      </c>
      <c r="C80" s="109" t="s">
        <v>155</v>
      </c>
      <c r="D80" s="127">
        <v>100</v>
      </c>
      <c r="E80" s="128"/>
      <c r="F80" s="16">
        <f t="shared" si="2"/>
        <v>0</v>
      </c>
    </row>
    <row r="81" s="31" customFormat="1" ht="30" customHeight="1" spans="1:6">
      <c r="A81" s="51" t="s">
        <v>242</v>
      </c>
      <c r="B81" s="47" t="s">
        <v>243</v>
      </c>
      <c r="C81" s="45" t="s">
        <v>135</v>
      </c>
      <c r="D81" s="127">
        <v>160</v>
      </c>
      <c r="E81" s="94"/>
      <c r="F81" s="16">
        <f t="shared" si="2"/>
        <v>0</v>
      </c>
    </row>
    <row r="82" s="31" customFormat="1" ht="30" customHeight="1" spans="1:6">
      <c r="A82" s="51" t="s">
        <v>244</v>
      </c>
      <c r="B82" s="129" t="s">
        <v>245</v>
      </c>
      <c r="C82" s="46" t="s">
        <v>140</v>
      </c>
      <c r="D82" s="121">
        <v>5000</v>
      </c>
      <c r="E82" s="128"/>
      <c r="F82" s="16">
        <f t="shared" si="2"/>
        <v>0</v>
      </c>
    </row>
    <row r="83" s="31" customFormat="1" ht="30" customHeight="1" spans="1:6">
      <c r="A83" s="39">
        <v>7</v>
      </c>
      <c r="B83" s="108" t="s">
        <v>122</v>
      </c>
      <c r="C83" s="46"/>
      <c r="D83" s="112"/>
      <c r="E83" s="94"/>
      <c r="F83" s="16" t="str">
        <f t="shared" si="2"/>
        <v/>
      </c>
    </row>
    <row r="84" s="31" customFormat="1" ht="30" customHeight="1" spans="1:6">
      <c r="A84" s="46" t="s">
        <v>228</v>
      </c>
      <c r="B84" s="50" t="s">
        <v>229</v>
      </c>
      <c r="C84" s="46"/>
      <c r="D84" s="112"/>
      <c r="E84" s="94"/>
      <c r="F84" s="16" t="str">
        <f t="shared" si="2"/>
        <v/>
      </c>
    </row>
    <row r="85" s="31" customFormat="1" ht="30" customHeight="1" spans="1:6">
      <c r="A85" s="51" t="s">
        <v>153</v>
      </c>
      <c r="B85" s="50" t="s">
        <v>230</v>
      </c>
      <c r="C85" s="46" t="s">
        <v>155</v>
      </c>
      <c r="D85" s="112">
        <v>20</v>
      </c>
      <c r="E85" s="94"/>
      <c r="F85" s="16">
        <f t="shared" si="2"/>
        <v>0</v>
      </c>
    </row>
    <row r="86" s="31" customFormat="1" ht="30" customHeight="1" spans="1:6">
      <c r="A86" s="51" t="s">
        <v>156</v>
      </c>
      <c r="B86" s="50" t="s">
        <v>231</v>
      </c>
      <c r="C86" s="46" t="s">
        <v>155</v>
      </c>
      <c r="D86" s="117">
        <v>20</v>
      </c>
      <c r="E86" s="94"/>
      <c r="F86" s="16">
        <f t="shared" si="2"/>
        <v>0</v>
      </c>
    </row>
    <row r="87" s="31" customFormat="1" ht="30" customHeight="1" spans="1:6">
      <c r="A87" s="46" t="s">
        <v>232</v>
      </c>
      <c r="B87" s="50" t="s">
        <v>233</v>
      </c>
      <c r="C87" s="46"/>
      <c r="D87" s="127"/>
      <c r="E87" s="128"/>
      <c r="F87" s="16" t="str">
        <f t="shared" si="2"/>
        <v/>
      </c>
    </row>
    <row r="88" s="31" customFormat="1" ht="30" customHeight="1" spans="1:6">
      <c r="A88" s="63" t="s">
        <v>153</v>
      </c>
      <c r="B88" s="50" t="s">
        <v>234</v>
      </c>
      <c r="C88" s="46" t="s">
        <v>155</v>
      </c>
      <c r="D88" s="127">
        <v>300</v>
      </c>
      <c r="E88" s="128"/>
      <c r="F88" s="16">
        <f t="shared" si="2"/>
        <v>0</v>
      </c>
    </row>
    <row r="89" s="31" customFormat="1" ht="30" customHeight="1" spans="1:6">
      <c r="A89" s="63" t="s">
        <v>156</v>
      </c>
      <c r="B89" s="50" t="s">
        <v>235</v>
      </c>
      <c r="C89" s="46" t="s">
        <v>135</v>
      </c>
      <c r="D89" s="127">
        <v>300</v>
      </c>
      <c r="E89" s="128"/>
      <c r="F89" s="16">
        <f t="shared" si="2"/>
        <v>0</v>
      </c>
    </row>
    <row r="90" s="31" customFormat="1" ht="30" customHeight="1" spans="1:6">
      <c r="A90" s="63" t="s">
        <v>158</v>
      </c>
      <c r="B90" s="50" t="s">
        <v>236</v>
      </c>
      <c r="C90" s="46" t="s">
        <v>135</v>
      </c>
      <c r="D90" s="127">
        <v>833</v>
      </c>
      <c r="E90" s="128"/>
      <c r="F90" s="16">
        <f t="shared" si="2"/>
        <v>0</v>
      </c>
    </row>
    <row r="91" s="31" customFormat="1" ht="30" customHeight="1" spans="1:6">
      <c r="A91" s="63" t="s">
        <v>191</v>
      </c>
      <c r="B91" s="50" t="s">
        <v>237</v>
      </c>
      <c r="C91" s="46" t="s">
        <v>135</v>
      </c>
      <c r="D91" s="127">
        <v>6250</v>
      </c>
      <c r="E91" s="128"/>
      <c r="F91" s="16">
        <f t="shared" si="2"/>
        <v>0</v>
      </c>
    </row>
    <row r="92" s="31" customFormat="1" ht="30" customHeight="1" spans="1:6">
      <c r="A92" s="51" t="s">
        <v>238</v>
      </c>
      <c r="B92" s="129" t="s">
        <v>239</v>
      </c>
      <c r="C92" s="109" t="s">
        <v>155</v>
      </c>
      <c r="D92" s="127">
        <v>50</v>
      </c>
      <c r="E92" s="128"/>
      <c r="F92" s="16">
        <f t="shared" si="2"/>
        <v>0</v>
      </c>
    </row>
    <row r="93" s="31" customFormat="1" ht="30" customHeight="1" spans="1:6">
      <c r="A93" s="51" t="s">
        <v>240</v>
      </c>
      <c r="B93" s="129" t="s">
        <v>241</v>
      </c>
      <c r="C93" s="45" t="s">
        <v>155</v>
      </c>
      <c r="D93" s="127">
        <v>250</v>
      </c>
      <c r="E93" s="128"/>
      <c r="F93" s="16">
        <f t="shared" si="2"/>
        <v>0</v>
      </c>
    </row>
    <row r="94" s="31" customFormat="1" ht="30" customHeight="1" spans="1:6">
      <c r="A94" s="51" t="s">
        <v>242</v>
      </c>
      <c r="B94" s="47" t="s">
        <v>243</v>
      </c>
      <c r="C94" s="45" t="s">
        <v>135</v>
      </c>
      <c r="D94" s="127">
        <v>160</v>
      </c>
      <c r="E94" s="94"/>
      <c r="F94" s="16">
        <f t="shared" si="2"/>
        <v>0</v>
      </c>
    </row>
    <row r="95" s="31" customFormat="1" ht="30" customHeight="1" spans="1:6">
      <c r="A95" s="51" t="s">
        <v>244</v>
      </c>
      <c r="B95" s="129" t="s">
        <v>245</v>
      </c>
      <c r="C95" s="46" t="s">
        <v>140</v>
      </c>
      <c r="D95" s="121">
        <v>4000</v>
      </c>
      <c r="E95" s="128"/>
      <c r="F95" s="16">
        <f t="shared" si="2"/>
        <v>0</v>
      </c>
    </row>
    <row r="96" s="31" customFormat="1" ht="30" customHeight="1" spans="1:6">
      <c r="A96" s="46" t="s">
        <v>246</v>
      </c>
      <c r="B96" s="50" t="s">
        <v>247</v>
      </c>
      <c r="C96" s="46" t="s">
        <v>135</v>
      </c>
      <c r="D96" s="127">
        <v>3150</v>
      </c>
      <c r="E96" s="128"/>
      <c r="F96" s="16">
        <f t="shared" si="2"/>
        <v>0</v>
      </c>
    </row>
    <row r="97" s="31" customFormat="1" ht="30" customHeight="1" spans="1:6">
      <c r="A97" s="39">
        <v>8</v>
      </c>
      <c r="B97" s="108" t="s">
        <v>123</v>
      </c>
      <c r="C97" s="46"/>
      <c r="D97" s="112"/>
      <c r="E97" s="94"/>
      <c r="F97" s="16" t="str">
        <f t="shared" si="2"/>
        <v/>
      </c>
    </row>
    <row r="98" s="31" customFormat="1" ht="30" customHeight="1" spans="1:6">
      <c r="A98" s="46" t="s">
        <v>228</v>
      </c>
      <c r="B98" s="50" t="s">
        <v>229</v>
      </c>
      <c r="C98" s="46"/>
      <c r="D98" s="112"/>
      <c r="E98" s="94"/>
      <c r="F98" s="16" t="str">
        <f t="shared" si="2"/>
        <v/>
      </c>
    </row>
    <row r="99" s="31" customFormat="1" ht="30" customHeight="1" spans="1:6">
      <c r="A99" s="51" t="s">
        <v>153</v>
      </c>
      <c r="B99" s="50" t="s">
        <v>230</v>
      </c>
      <c r="C99" s="46" t="s">
        <v>155</v>
      </c>
      <c r="D99" s="112">
        <v>10</v>
      </c>
      <c r="E99" s="94"/>
      <c r="F99" s="16">
        <f t="shared" si="2"/>
        <v>0</v>
      </c>
    </row>
    <row r="100" s="31" customFormat="1" ht="30" customHeight="1" spans="1:6">
      <c r="A100" s="51" t="s">
        <v>156</v>
      </c>
      <c r="B100" s="50" t="s">
        <v>231</v>
      </c>
      <c r="C100" s="46" t="s">
        <v>155</v>
      </c>
      <c r="D100" s="117">
        <v>10</v>
      </c>
      <c r="E100" s="94"/>
      <c r="F100" s="16">
        <f t="shared" si="2"/>
        <v>0</v>
      </c>
    </row>
    <row r="101" s="31" customFormat="1" ht="30" customHeight="1" spans="1:6">
      <c r="A101" s="46" t="s">
        <v>232</v>
      </c>
      <c r="B101" s="50" t="s">
        <v>233</v>
      </c>
      <c r="C101" s="46"/>
      <c r="D101" s="127"/>
      <c r="E101" s="128"/>
      <c r="F101" s="16" t="str">
        <f t="shared" si="2"/>
        <v/>
      </c>
    </row>
    <row r="102" s="31" customFormat="1" ht="30" customHeight="1" spans="1:6">
      <c r="A102" s="63" t="s">
        <v>153</v>
      </c>
      <c r="B102" s="50" t="s">
        <v>234</v>
      </c>
      <c r="C102" s="46" t="s">
        <v>155</v>
      </c>
      <c r="D102" s="127">
        <v>300</v>
      </c>
      <c r="E102" s="128"/>
      <c r="F102" s="16">
        <f t="shared" ref="F102:F110" si="3">IF(D102="","",ROUND(D102*E102,2))</f>
        <v>0</v>
      </c>
    </row>
    <row r="103" s="31" customFormat="1" ht="30" customHeight="1" spans="1:6">
      <c r="A103" s="63" t="s">
        <v>156</v>
      </c>
      <c r="B103" s="50" t="s">
        <v>235</v>
      </c>
      <c r="C103" s="46" t="s">
        <v>135</v>
      </c>
      <c r="D103" s="127">
        <v>100</v>
      </c>
      <c r="E103" s="128"/>
      <c r="F103" s="16">
        <f t="shared" si="3"/>
        <v>0</v>
      </c>
    </row>
    <row r="104" s="31" customFormat="1" ht="30" customHeight="1" spans="1:6">
      <c r="A104" s="63" t="s">
        <v>158</v>
      </c>
      <c r="B104" s="50" t="s">
        <v>236</v>
      </c>
      <c r="C104" s="46" t="s">
        <v>135</v>
      </c>
      <c r="D104" s="127">
        <v>625</v>
      </c>
      <c r="E104" s="128"/>
      <c r="F104" s="16">
        <f t="shared" si="3"/>
        <v>0</v>
      </c>
    </row>
    <row r="105" s="31" customFormat="1" ht="30" customHeight="1" spans="1:6">
      <c r="A105" s="63" t="s">
        <v>191</v>
      </c>
      <c r="B105" s="50" t="s">
        <v>237</v>
      </c>
      <c r="C105" s="46" t="s">
        <v>135</v>
      </c>
      <c r="D105" s="127">
        <v>6250</v>
      </c>
      <c r="E105" s="128"/>
      <c r="F105" s="16">
        <f t="shared" si="3"/>
        <v>0</v>
      </c>
    </row>
    <row r="106" s="31" customFormat="1" ht="30" customHeight="1" spans="1:6">
      <c r="A106" s="51" t="s">
        <v>240</v>
      </c>
      <c r="B106" s="129" t="s">
        <v>241</v>
      </c>
      <c r="C106" s="45" t="s">
        <v>155</v>
      </c>
      <c r="D106" s="127">
        <v>250</v>
      </c>
      <c r="E106" s="128"/>
      <c r="F106" s="16">
        <f t="shared" si="3"/>
        <v>0</v>
      </c>
    </row>
    <row r="107" s="31" customFormat="1" ht="30" customHeight="1" spans="1:6">
      <c r="A107" s="51" t="s">
        <v>249</v>
      </c>
      <c r="B107" s="129" t="s">
        <v>251</v>
      </c>
      <c r="C107" s="45" t="s">
        <v>155</v>
      </c>
      <c r="D107" s="127">
        <v>50</v>
      </c>
      <c r="E107" s="128"/>
      <c r="F107" s="16">
        <f t="shared" si="3"/>
        <v>0</v>
      </c>
    </row>
    <row r="108" s="31" customFormat="1" ht="30" customHeight="1" spans="1:6">
      <c r="A108" s="51" t="s">
        <v>242</v>
      </c>
      <c r="B108" s="47" t="s">
        <v>243</v>
      </c>
      <c r="C108" s="45" t="s">
        <v>135</v>
      </c>
      <c r="D108" s="127">
        <v>160</v>
      </c>
      <c r="E108" s="94"/>
      <c r="F108" s="16">
        <f t="shared" si="3"/>
        <v>0</v>
      </c>
    </row>
    <row r="109" s="31" customFormat="1" ht="30" customHeight="1" spans="1:6">
      <c r="A109" s="51" t="s">
        <v>244</v>
      </c>
      <c r="B109" s="129" t="s">
        <v>245</v>
      </c>
      <c r="C109" s="46" t="s">
        <v>140</v>
      </c>
      <c r="D109" s="121">
        <v>6000</v>
      </c>
      <c r="E109" s="128"/>
      <c r="F109" s="16">
        <f t="shared" si="3"/>
        <v>0</v>
      </c>
    </row>
    <row r="110" s="31" customFormat="1" ht="30" customHeight="1" spans="1:6">
      <c r="A110" s="46" t="s">
        <v>246</v>
      </c>
      <c r="B110" s="50" t="s">
        <v>247</v>
      </c>
      <c r="C110" s="46" t="s">
        <v>135</v>
      </c>
      <c r="D110" s="127">
        <v>880</v>
      </c>
      <c r="E110" s="128"/>
      <c r="F110" s="16">
        <f t="shared" si="3"/>
        <v>0</v>
      </c>
    </row>
    <row r="111" s="30" customFormat="1" ht="30" customHeight="1" spans="1:6">
      <c r="A111" s="52" t="s">
        <v>252</v>
      </c>
      <c r="B111" s="53"/>
      <c r="C111" s="53"/>
      <c r="D111" s="54">
        <f>SUM(F5:F110)</f>
        <v>0</v>
      </c>
      <c r="E111" s="54"/>
      <c r="F111" s="55" t="s">
        <v>149</v>
      </c>
    </row>
    <row r="112" ht="15" spans="1:4">
      <c r="A112" s="31"/>
      <c r="B112" s="31"/>
      <c r="C112" s="31"/>
      <c r="D112" s="31"/>
    </row>
    <row r="113" ht="15" spans="1:4">
      <c r="A113" s="31"/>
      <c r="B113" s="31"/>
      <c r="C113" s="31"/>
      <c r="D113" s="31"/>
    </row>
    <row r="114" ht="15" spans="1:4">
      <c r="A114" s="31"/>
      <c r="B114" s="31"/>
      <c r="C114" s="31"/>
      <c r="D114" s="31"/>
    </row>
    <row r="115" ht="15" spans="1:4">
      <c r="A115" s="31"/>
      <c r="B115" s="31"/>
      <c r="C115" s="31"/>
      <c r="D115" s="31"/>
    </row>
    <row r="116" ht="15" spans="1:4">
      <c r="A116" s="31"/>
      <c r="B116" s="31"/>
      <c r="C116" s="31"/>
      <c r="D116" s="31"/>
    </row>
    <row r="117" ht="15" spans="1:4">
      <c r="A117" s="31"/>
      <c r="B117" s="31"/>
      <c r="C117" s="31"/>
      <c r="D117" s="31"/>
    </row>
    <row r="118" ht="15" spans="1:4">
      <c r="A118" s="31"/>
      <c r="B118" s="31"/>
      <c r="C118" s="31"/>
      <c r="D118" s="31"/>
    </row>
    <row r="119" ht="15" spans="1:4">
      <c r="A119" s="31"/>
      <c r="B119" s="31"/>
      <c r="C119" s="31"/>
      <c r="D119" s="31"/>
    </row>
  </sheetData>
  <sheetProtection algorithmName="SHA-512" hashValue="jWgVQRvtcIvG+Vtt9TLC15EmB2R5iQtkBr1rQByhN2sK4D+ldT1Vq/7Poj9WjdPdtl5vOOfMovQVv+Q9ydHUhw==" saltValue="X0n82kH1/h82ddOcBdQaeA==" spinCount="100000" sheet="1" formatColumns="0" formatRows="0" objects="1"/>
  <mergeCells count="3">
    <mergeCell ref="A1:F1"/>
    <mergeCell ref="A111:C111"/>
    <mergeCell ref="D111:E111"/>
  </mergeCells>
  <printOptions horizontalCentered="1"/>
  <pageMargins left="0.472222222222222" right="0.472222222222222" top="0.472222222222222" bottom="0.472222222222222" header="0.472222222222222" footer="0.472222222222222"/>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2" master=""/>
  <rangeList sheetStid="19" master=""/>
  <rangeList sheetStid="4" master=""/>
  <rangeList sheetStid="5" master=""/>
  <rangeList sheetStid="6" master=""/>
  <rangeList sheetStid="7" master="">
    <arrUserId title="区域1" rangeCreator="" othersAccessPermission="edit"/>
  </rangeList>
  <rangeList sheetStid="13" master=""/>
  <rangeList sheetStid="8" master=""/>
  <rangeList sheetStid="14" master=""/>
  <rangeList sheetStid="9" master="">
    <arrUserId title="区域1" rangeCreator="" othersAccessPermission="edit"/>
    <arrUserId title="区域1_2_1" rangeCreator="" othersAccessPermission="edit"/>
  </rangeList>
  <rangeList sheetStid="15" master="">
    <arrUserId title="区域1" rangeCreator="" othersAccessPermission="edit"/>
    <arrUserId title="区域1_1" rangeCreator="" othersAccessPermission="edit"/>
    <arrUserId title="区域1_2" rangeCreator="" othersAccessPermission="edit"/>
    <arrUserId title="区域1_1_1" rangeCreator="" othersAccessPermission="edit"/>
    <arrUserId title="区域1_2_1" rangeCreator="" othersAccessPermission="edit"/>
    <arrUserId title="区域1_1_2" rangeCreator="" othersAccessPermission="edit"/>
    <arrUserId title="区域1_2_2" rangeCreator="" othersAccessPermission="edit"/>
    <arrUserId title="区域1_1_1_1" rangeCreator="" othersAccessPermission="edit"/>
    <arrUserId title="区域1_2_1_1" rangeCreator="" othersAccessPermission="edit"/>
    <arrUserId title="区域1_1_2_1" rangeCreator="" othersAccessPermission="edit"/>
    <arrUserId title="区域1_2_2_1" rangeCreator="" othersAccessPermission="edit"/>
    <arrUserId title="区域1_1_1_1_1" rangeCreator="" othersAccessPermission="edit"/>
    <arrUserId title="区域1_2_1_1_1" rangeCreator="" othersAccessPermission="edit"/>
  </rangeList>
  <rangeList sheetStid="1" master=""/>
  <rangeList sheetStid="16" master=""/>
  <rangeList sheetStid="11" master=""/>
  <rangeList sheetStid="17" master=""/>
  <rangeList sheetStid="20" master=""/>
  <rangeList sheetStid="21"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说明 </vt:lpstr>
      <vt:lpstr>汇总表</vt:lpstr>
      <vt:lpstr>100-1章（总则-基价类）（年度）</vt:lpstr>
      <vt:lpstr>100-2章（总则-单价类）（年度）</vt:lpstr>
      <vt:lpstr>200-1章（路基-基价类）（年度）</vt:lpstr>
      <vt:lpstr>200-2章（路基-单价类）（年度）</vt:lpstr>
      <vt:lpstr>300-1章（路面-基价类）（年度）</vt:lpstr>
      <vt:lpstr>300-2章（路面-单价类）（年度）</vt:lpstr>
      <vt:lpstr>400-1章（桥涵-基价类）（年度）</vt:lpstr>
      <vt:lpstr>400-2章（桥涵-单价类）（年度）</vt:lpstr>
      <vt:lpstr>600-1章（交安-基价类)（年度）</vt:lpstr>
      <vt:lpstr>600-2章（交安-单价类)（年度）</vt:lpstr>
      <vt:lpstr>700-1章（绿化-基价类)（年度）</vt:lpstr>
      <vt:lpstr>700-2章（绿化-单价类)（年度）</vt:lpstr>
      <vt:lpstr>800章（交通量站点设施维护-基价类）（年度）</vt:lpstr>
      <vt:lpstr>900章（路网运维-基价类）（年度）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chenying</dc:creator>
  <cp:lastModifiedBy>a</cp:lastModifiedBy>
  <dcterms:created xsi:type="dcterms:W3CDTF">2021-11-07T01:42:00Z</dcterms:created>
  <cp:lastPrinted>2025-12-04T03:56:00Z</cp:lastPrinted>
  <dcterms:modified xsi:type="dcterms:W3CDTF">2025-12-16T06:26:08Z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C9C7F27A7AEF47ACBD1FE360D0C3154A_13</vt:lpwstr>
  </property>
  <property fmtid="{D5CDD505-2E9C-101B-9397-08002B2CF9AE}" pid="3" name="KSOProductBuildVer">
    <vt:lpwstr>2052-11.1.0.12763</vt:lpwstr>
  </property>
</Properties>
</file>